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 defaultThemeVersion="124226"/>
  <workbookProtection workbookPassword="87B7" lockStructure="1"/>
  <bookViews>
    <workbookView xWindow="0" yWindow="0" windowWidth="19440" windowHeight="7155" tabRatio="743"/>
  </bookViews>
  <sheets>
    <sheet name="Instrucciones" sheetId="6" r:id="rId1"/>
    <sheet name="Control de Facturas" sheetId="1" r:id="rId2"/>
    <sheet name="Clientes con Deudas" sheetId="5" r:id="rId3"/>
    <sheet name="Facturas Próximas a vencer" sheetId="7" r:id="rId4"/>
    <sheet name="Feriados" sheetId="2" r:id="rId5"/>
    <sheet name="Ayuda" sheetId="8" state="hidden" r:id="rId6"/>
  </sheets>
  <definedNames>
    <definedName name="Feriados">Feriados!$B$6:$C$28</definedName>
    <definedName name="_xlnm.Print_Titles" localSheetId="1">'Control de Facturas'!$3:$6</definedName>
  </definedNames>
  <calcPr calcId="145621"/>
  <pivotCaches>
    <pivotCache cacheId="5" r:id="rId7"/>
  </pivotCaches>
</workbook>
</file>

<file path=xl/calcChain.xml><?xml version="1.0" encoding="utf-8"?>
<calcChain xmlns="http://schemas.openxmlformats.org/spreadsheetml/2006/main">
  <c r="G7" i="1" l="1"/>
  <c r="Y7" i="1"/>
  <c r="G8" i="1"/>
  <c r="Y8" i="1"/>
  <c r="G9" i="1"/>
  <c r="Y9" i="1"/>
  <c r="G10" i="1"/>
  <c r="C5" i="1"/>
  <c r="X9" i="1" s="1"/>
  <c r="G11" i="1"/>
  <c r="G12" i="1"/>
  <c r="G13" i="1"/>
  <c r="G14" i="1"/>
  <c r="X14" i="1"/>
  <c r="G15" i="1"/>
  <c r="X15" i="1"/>
  <c r="G16" i="1"/>
  <c r="X16" i="1"/>
  <c r="G17" i="1"/>
  <c r="X17" i="1"/>
  <c r="G18" i="1"/>
  <c r="X18" i="1"/>
  <c r="G19" i="1"/>
  <c r="X19" i="1"/>
  <c r="G20" i="1"/>
  <c r="X20" i="1"/>
  <c r="G21" i="1"/>
  <c r="X21" i="1"/>
  <c r="G22" i="1"/>
  <c r="X22" i="1"/>
  <c r="G23" i="1"/>
  <c r="X23" i="1"/>
  <c r="G24" i="1"/>
  <c r="X24" i="1"/>
  <c r="G25" i="1"/>
  <c r="X25" i="1"/>
  <c r="G26" i="1"/>
  <c r="X26" i="1"/>
  <c r="G27" i="1"/>
  <c r="X27" i="1"/>
  <c r="G28" i="1"/>
  <c r="X28" i="1"/>
  <c r="G29" i="1"/>
  <c r="X29" i="1"/>
  <c r="G30" i="1"/>
  <c r="X30" i="1"/>
  <c r="G31" i="1"/>
  <c r="X31" i="1"/>
  <c r="G32" i="1"/>
  <c r="X32" i="1"/>
  <c r="G33" i="1"/>
  <c r="X33" i="1"/>
  <c r="G34" i="1"/>
  <c r="X34" i="1"/>
  <c r="G35" i="1"/>
  <c r="X35" i="1"/>
  <c r="G36" i="1"/>
  <c r="X36" i="1"/>
  <c r="G37" i="1"/>
  <c r="X37" i="1"/>
  <c r="G38" i="1"/>
  <c r="X38" i="1"/>
  <c r="G39" i="1"/>
  <c r="X39" i="1"/>
  <c r="G40" i="1"/>
  <c r="X40" i="1"/>
  <c r="G41" i="1"/>
  <c r="X41" i="1"/>
  <c r="G42" i="1"/>
  <c r="X42" i="1"/>
  <c r="G43" i="1"/>
  <c r="X43" i="1"/>
  <c r="G44" i="1"/>
  <c r="X44" i="1"/>
  <c r="G45" i="1"/>
  <c r="X45" i="1"/>
  <c r="G46" i="1"/>
  <c r="X46" i="1"/>
  <c r="G47" i="1"/>
  <c r="X47" i="1"/>
  <c r="G48" i="1"/>
  <c r="X48" i="1"/>
  <c r="G49" i="1"/>
  <c r="X49" i="1"/>
  <c r="G50" i="1"/>
  <c r="X50" i="1"/>
  <c r="G51" i="1"/>
  <c r="X51" i="1"/>
  <c r="G52" i="1"/>
  <c r="X52" i="1"/>
  <c r="G53" i="1"/>
  <c r="X53" i="1"/>
  <c r="G54" i="1"/>
  <c r="X54" i="1"/>
  <c r="G55" i="1"/>
  <c r="X55" i="1"/>
  <c r="G56" i="1"/>
  <c r="X56" i="1"/>
  <c r="G57" i="1"/>
  <c r="X57" i="1"/>
  <c r="G58" i="1"/>
  <c r="X58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B7" i="7"/>
  <c r="C7" i="7" s="1"/>
  <c r="B8" i="7"/>
  <c r="C8" i="7" s="1"/>
  <c r="B9" i="7"/>
  <c r="C9" i="7" s="1"/>
  <c r="B12" i="7"/>
  <c r="C12" i="7" s="1"/>
  <c r="B14" i="7"/>
  <c r="C14" i="7" s="1"/>
  <c r="B16" i="7"/>
  <c r="C16" i="7" s="1"/>
  <c r="B18" i="7"/>
  <c r="C18" i="7" s="1"/>
  <c r="J8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9" i="1"/>
  <c r="J11" i="1"/>
  <c r="J12" i="1"/>
  <c r="J13" i="1"/>
  <c r="K23" i="1"/>
  <c r="K39" i="1"/>
  <c r="K55" i="1"/>
  <c r="K41" i="1"/>
  <c r="K16" i="1"/>
  <c r="K32" i="1"/>
  <c r="K48" i="1"/>
  <c r="K9" i="1"/>
  <c r="K57" i="1"/>
  <c r="K18" i="1"/>
  <c r="K34" i="1"/>
  <c r="K50" i="1"/>
  <c r="K11" i="1"/>
  <c r="K27" i="1"/>
  <c r="K43" i="1"/>
  <c r="K12" i="1"/>
  <c r="K28" i="1"/>
  <c r="K44" i="1"/>
  <c r="K13" i="1"/>
  <c r="K29" i="1"/>
  <c r="K45" i="1"/>
  <c r="K14" i="1"/>
  <c r="K30" i="1"/>
  <c r="K46" i="1"/>
  <c r="K25" i="1"/>
  <c r="B10" i="7" l="1"/>
  <c r="X13" i="1"/>
  <c r="X12" i="1"/>
  <c r="X11" i="1"/>
  <c r="C10" i="7"/>
  <c r="D10" i="7"/>
  <c r="X10" i="1"/>
  <c r="K7" i="1"/>
  <c r="K49" i="1"/>
  <c r="K54" i="1"/>
  <c r="K38" i="1"/>
  <c r="K22" i="1"/>
  <c r="K53" i="1"/>
  <c r="K37" i="1"/>
  <c r="K21" i="1"/>
  <c r="K52" i="1"/>
  <c r="K36" i="1"/>
  <c r="K20" i="1"/>
  <c r="K51" i="1"/>
  <c r="K35" i="1"/>
  <c r="K19" i="1"/>
  <c r="K58" i="1"/>
  <c r="K42" i="1"/>
  <c r="K26" i="1"/>
  <c r="K10" i="1"/>
  <c r="K33" i="1"/>
  <c r="K56" i="1"/>
  <c r="K40" i="1"/>
  <c r="K24" i="1"/>
  <c r="K8" i="1"/>
  <c r="K17" i="1"/>
  <c r="K47" i="1"/>
  <c r="K31" i="1"/>
  <c r="K15" i="1"/>
  <c r="J10" i="1"/>
  <c r="J7" i="1"/>
  <c r="B6" i="7"/>
  <c r="B20" i="7"/>
  <c r="B19" i="7"/>
  <c r="B17" i="7"/>
  <c r="C17" i="7" s="1"/>
  <c r="B15" i="7"/>
  <c r="C15" i="7" s="1"/>
  <c r="B13" i="7"/>
  <c r="C13" i="7" s="1"/>
  <c r="B11" i="7"/>
  <c r="C11" i="7" s="1"/>
  <c r="D8" i="7"/>
  <c r="D7" i="7"/>
  <c r="X7" i="1"/>
  <c r="D15" i="7"/>
  <c r="D9" i="7"/>
  <c r="D18" i="7"/>
  <c r="D16" i="7"/>
  <c r="D14" i="7"/>
  <c r="D12" i="7"/>
  <c r="D11" i="7"/>
  <c r="C6" i="7"/>
  <c r="E19" i="7"/>
  <c r="E18" i="7"/>
  <c r="E16" i="7"/>
  <c r="E15" i="7"/>
  <c r="E14" i="7"/>
  <c r="E12" i="7"/>
  <c r="E11" i="7"/>
  <c r="E10" i="7"/>
  <c r="E9" i="7"/>
  <c r="E8" i="7"/>
  <c r="E7" i="7"/>
  <c r="X8" i="1"/>
  <c r="E13" i="7" l="1"/>
  <c r="E17" i="7"/>
  <c r="C20" i="7"/>
  <c r="D20" i="7"/>
  <c r="E20" i="7"/>
  <c r="D13" i="7"/>
  <c r="D17" i="7"/>
  <c r="C19" i="7"/>
  <c r="D19" i="7"/>
  <c r="D6" i="7"/>
  <c r="E6" i="7"/>
</calcChain>
</file>

<file path=xl/comments1.xml><?xml version="1.0" encoding="utf-8"?>
<comments xmlns="http://schemas.openxmlformats.org/spreadsheetml/2006/main">
  <authors>
    <author>Cecilia</author>
  </authors>
  <commentList>
    <comment ref="G6" authorId="0">
      <text>
        <r>
          <rPr>
            <sz val="10"/>
            <color indexed="81"/>
            <rFont val="Tahoma"/>
            <family val="2"/>
          </rPr>
          <t>Se quitan en el cálculo fines de semana y feriados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<sst xmlns="http://schemas.openxmlformats.org/spreadsheetml/2006/main" count="77" uniqueCount="62">
  <si>
    <t>Montales</t>
  </si>
  <si>
    <t>Elviren</t>
  </si>
  <si>
    <t>Si</t>
  </si>
  <si>
    <t>No</t>
  </si>
  <si>
    <t>Feriados del año</t>
  </si>
  <si>
    <t>Richmond</t>
  </si>
  <si>
    <t>La Polilla Loca</t>
  </si>
  <si>
    <t>Salvador y Cía</t>
  </si>
  <si>
    <t>Unica</t>
  </si>
  <si>
    <t>Colorado el 22</t>
  </si>
  <si>
    <t>Fecha de hoy</t>
  </si>
  <si>
    <t>CLIENTE</t>
  </si>
  <si>
    <t>N° DE FACTURA</t>
  </si>
  <si>
    <t>MONTO FACTURADO</t>
  </si>
  <si>
    <t>TÉRMINO (DÍAS)</t>
  </si>
  <si>
    <t>FECHA DE LA FACTURA</t>
  </si>
  <si>
    <t>¿PAGÓ?</t>
  </si>
  <si>
    <t>FECHA DE PAGO</t>
  </si>
  <si>
    <t>ESTADO</t>
  </si>
  <si>
    <t>Total general</t>
  </si>
  <si>
    <t>MONTO FACTURADO_</t>
  </si>
  <si>
    <t>A-11</t>
  </si>
  <si>
    <t>A-31</t>
  </si>
  <si>
    <t>A-66</t>
  </si>
  <si>
    <t>A-55</t>
  </si>
  <si>
    <t>B-12</t>
  </si>
  <si>
    <t>B-15</t>
  </si>
  <si>
    <t>B-18</t>
  </si>
  <si>
    <t>Instrucciones de Uso</t>
  </si>
  <si>
    <t>Completar</t>
  </si>
  <si>
    <t>Resultado:</t>
  </si>
  <si>
    <t>Borrar Información</t>
  </si>
  <si>
    <t>Aclaraciones - Importante</t>
  </si>
  <si>
    <t xml:space="preserve">FECHA DE VENCIMIENTO DÍA HÁBIL </t>
  </si>
  <si>
    <t>DÍAS TRANSCURRIDOS DESPUÉS DEL VENCIMIENTO</t>
  </si>
  <si>
    <t>VENCIDA: Hacer Seguimiento</t>
  </si>
  <si>
    <t>Por vencer</t>
  </si>
  <si>
    <t>Fecha Venc.</t>
  </si>
  <si>
    <t>FECHA VENCIMIENTO</t>
  </si>
  <si>
    <t>VALOR</t>
  </si>
  <si>
    <t>Próximas Facturas a vencer</t>
  </si>
  <si>
    <t>FACTURA</t>
  </si>
  <si>
    <t>Ranking</t>
  </si>
  <si>
    <t xml:space="preserve">1.-Ingresar los feriados del año para que se tengan en cuenta en el cálculo del vencimiento de la factura. </t>
  </si>
  <si>
    <t>Hoja "Control de Facturas"</t>
  </si>
  <si>
    <t>Hoja "Feriados"</t>
  </si>
  <si>
    <t>hasta la fecha actual</t>
  </si>
  <si>
    <r>
      <t xml:space="preserve">1.- </t>
    </r>
    <r>
      <rPr>
        <sz val="11"/>
        <color rgb="FFFF0000"/>
        <rFont val="Calibri"/>
        <family val="2"/>
        <scheme val="minor"/>
      </rPr>
      <t xml:space="preserve">Columna G - </t>
    </r>
    <r>
      <rPr>
        <sz val="11"/>
        <color theme="1"/>
        <rFont val="Calibri"/>
        <family val="2"/>
        <scheme val="minor"/>
      </rPr>
      <t>Arrojará la fecha hábil de vencimiento de la factura teniendo en cuenta feriados y fines de semana.</t>
    </r>
  </si>
  <si>
    <r>
      <t xml:space="preserve">2.- </t>
    </r>
    <r>
      <rPr>
        <sz val="11"/>
        <color rgb="FFFF0000"/>
        <rFont val="Calibri"/>
        <family val="2"/>
        <scheme val="minor"/>
      </rPr>
      <t>Columna J</t>
    </r>
    <r>
      <rPr>
        <sz val="11"/>
        <color theme="1"/>
        <rFont val="Calibri"/>
        <family val="2"/>
        <scheme val="minor"/>
      </rPr>
      <t xml:space="preserve"> - Obtendrá los días de mora que hubo desde el vencimiento hasta que pagó. Sino pagó calcula desde el vencimiento </t>
    </r>
  </si>
  <si>
    <r>
      <t xml:space="preserve">3.- </t>
    </r>
    <r>
      <rPr>
        <sz val="11"/>
        <color rgb="FFFF0000"/>
        <rFont val="Calibri"/>
        <family val="2"/>
        <scheme val="minor"/>
      </rPr>
      <t>Columna K:</t>
    </r>
    <r>
      <rPr>
        <sz val="11"/>
        <color theme="1"/>
        <rFont val="Calibri"/>
        <family val="2"/>
        <scheme val="minor"/>
      </rPr>
      <t xml:space="preserve"> Obtiene la situación de la factura. Si está vencida se advierte que se debe hacer un seguimiento</t>
    </r>
  </si>
  <si>
    <t>En la hoja "Cliente con Deudas"</t>
  </si>
  <si>
    <t>Se muestra un reporte con tablas dinámicas de aquellos clientes y sus facturas que están pendientes de pago y vencidas.</t>
  </si>
  <si>
    <t>En la hoja "Facturas próximas a vencer"</t>
  </si>
  <si>
    <t>Se muestra un reporte de las facturas que están por vencer ordenadas por fecha</t>
  </si>
  <si>
    <t>En la hoja "Control de facturas"</t>
  </si>
  <si>
    <t>Para limpiar la plantilla se deben borrar las columnas B hasta F, columna H y Columna I.</t>
  </si>
  <si>
    <t>No borrar las filas enteras porque hay fórmulas auxiliares</t>
  </si>
  <si>
    <r>
      <t>Si se pagó se debe escribir en la</t>
    </r>
    <r>
      <rPr>
        <sz val="11"/>
        <color rgb="FFFF0000"/>
        <rFont val="Calibri"/>
        <family val="2"/>
        <scheme val="minor"/>
      </rPr>
      <t xml:space="preserve"> columna I</t>
    </r>
    <r>
      <rPr>
        <sz val="11"/>
        <color theme="1"/>
        <rFont val="Calibri"/>
        <family val="2"/>
        <scheme val="minor"/>
      </rPr>
      <t xml:space="preserve"> la fecha de pago.</t>
    </r>
  </si>
  <si>
    <r>
      <t xml:space="preserve">2.- Se completa desde </t>
    </r>
    <r>
      <rPr>
        <sz val="11"/>
        <color rgb="FFFF0000"/>
        <rFont val="Calibri"/>
        <family val="2"/>
        <scheme val="minor"/>
      </rPr>
      <t>la columna B hasta la F</t>
    </r>
    <r>
      <rPr>
        <sz val="11"/>
        <color theme="1"/>
        <rFont val="Calibri"/>
        <family val="2"/>
        <scheme val="minor"/>
      </rPr>
      <t xml:space="preserve">. En la </t>
    </r>
    <r>
      <rPr>
        <sz val="11"/>
        <color rgb="FFFF0000"/>
        <rFont val="Calibri"/>
        <family val="2"/>
        <scheme val="minor"/>
      </rPr>
      <t>columna H</t>
    </r>
    <r>
      <rPr>
        <sz val="11"/>
        <color theme="1"/>
        <rFont val="Calibri"/>
        <family val="2"/>
        <scheme val="minor"/>
      </rPr>
      <t xml:space="preserve"> se elige de las opciones si ya se pagó o no. </t>
    </r>
  </si>
  <si>
    <t>Más información de tablas dinámicas aquí.</t>
  </si>
  <si>
    <t>Se debe actualizar la tabla dinámica cada vez que se ingresa o modifica un dato en la hoja "Control de Facturas".</t>
  </si>
  <si>
    <t xml:space="preserve"> Para eso se debe posicionarse sobre la tabla dinámica, oprimir botón derecho del mouse y elegir actualizar.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</si>
</sst>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dd/mm/yyyy;@"/>
    <numFmt numFmtId="166" formatCode="dd\.mm\.yyyy;@"/>
    <numFmt numFmtId="167" formatCode="&quot;$&quot;\ #,##0.00"/>
    <numFmt numFmtId="168" formatCode="&quot;$&quot;\ #,##0"/>
  </numFmts>
  <fonts count="24" x14ac:knownFonts="1"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1C81F0"/>
      <name val="Calibri"/>
      <family val="2"/>
      <scheme val="minor"/>
    </font>
    <font>
      <i/>
      <u val="double"/>
      <sz val="11"/>
      <color theme="8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9"/>
      <color indexed="81"/>
      <name val="Tahoma"/>
      <family val="2"/>
    </font>
    <font>
      <sz val="10"/>
      <color indexed="81"/>
      <name val="Tahoma"/>
      <family val="2"/>
    </font>
    <font>
      <b/>
      <i/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8"/>
      <name val="Calibri"/>
      <family val="2"/>
      <scheme val="minor"/>
    </font>
    <font>
      <i/>
      <u val="double"/>
      <sz val="11"/>
      <color theme="8" tint="-0.249977111117893"/>
      <name val="Calibri"/>
      <family val="2"/>
    </font>
    <font>
      <sz val="11"/>
      <color theme="1"/>
      <name val="Calibri"/>
      <family val="2"/>
    </font>
    <font>
      <i/>
      <u/>
      <sz val="10"/>
      <color rgb="FF0070C0"/>
      <name val="Calibri"/>
      <family val="2"/>
    </font>
    <font>
      <i/>
      <sz val="12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F9FF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0" fontId="13" fillId="0" borderId="0" applyNumberFormat="0" applyFill="0" applyBorder="0" applyAlignment="0" applyProtection="0"/>
    <xf numFmtId="0" fontId="2" fillId="0" borderId="0"/>
  </cellStyleXfs>
  <cellXfs count="7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7" fillId="2" borderId="0" xfId="0" applyFont="1" applyFill="1" applyAlignment="1">
      <alignment horizontal="center"/>
    </xf>
    <xf numFmtId="167" fontId="0" fillId="0" borderId="0" xfId="0" applyNumberFormat="1"/>
    <xf numFmtId="167" fontId="0" fillId="2" borderId="0" xfId="0" applyNumberFormat="1" applyFill="1"/>
    <xf numFmtId="167" fontId="0" fillId="0" borderId="0" xfId="0" applyNumberFormat="1" applyAlignment="1">
      <alignment horizontal="center"/>
    </xf>
    <xf numFmtId="167" fontId="7" fillId="2" borderId="0" xfId="0" applyNumberFormat="1" applyFont="1" applyFill="1" applyAlignment="1">
      <alignment horizontal="center"/>
    </xf>
    <xf numFmtId="0" fontId="8" fillId="3" borderId="0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67" fontId="8" fillId="3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7" fontId="5" fillId="0" borderId="4" xfId="1" applyNumberFormat="1" applyFont="1" applyFill="1" applyBorder="1" applyAlignment="1">
      <alignment horizontal="center"/>
    </xf>
    <xf numFmtId="168" fontId="5" fillId="0" borderId="4" xfId="1" applyNumberFormat="1" applyFont="1" applyFill="1" applyBorder="1" applyAlignment="1">
      <alignment horizontal="center"/>
    </xf>
    <xf numFmtId="167" fontId="5" fillId="0" borderId="4" xfId="0" applyNumberFormat="1" applyFont="1" applyFill="1" applyBorder="1" applyAlignment="1">
      <alignment horizontal="center"/>
    </xf>
    <xf numFmtId="0" fontId="0" fillId="0" borderId="4" xfId="0" applyFill="1" applyBorder="1"/>
    <xf numFmtId="167" fontId="0" fillId="0" borderId="4" xfId="0" applyNumberFormat="1" applyFill="1" applyBorder="1"/>
    <xf numFmtId="166" fontId="0" fillId="0" borderId="4" xfId="0" applyNumberFormat="1" applyFill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0" fillId="0" borderId="5" xfId="0" applyFill="1" applyBorder="1"/>
    <xf numFmtId="167" fontId="0" fillId="0" borderId="5" xfId="0" applyNumberFormat="1" applyFill="1" applyBorder="1"/>
    <xf numFmtId="0" fontId="0" fillId="0" borderId="0" xfId="0" applyFill="1" applyBorder="1"/>
    <xf numFmtId="167" fontId="0" fillId="0" borderId="0" xfId="0" applyNumberFormat="1" applyFill="1" applyBorder="1"/>
    <xf numFmtId="167" fontId="0" fillId="0" borderId="0" xfId="0" applyNumberFormat="1" applyFill="1" applyBorder="1" applyAlignment="1">
      <alignment horizontal="center"/>
    </xf>
    <xf numFmtId="0" fontId="0" fillId="0" borderId="0" xfId="0" applyBorder="1"/>
    <xf numFmtId="166" fontId="0" fillId="0" borderId="5" xfId="0" applyNumberFormat="1" applyFill="1" applyBorder="1"/>
    <xf numFmtId="0" fontId="4" fillId="0" borderId="0" xfId="0" applyFont="1"/>
    <xf numFmtId="0" fontId="10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4" borderId="0" xfId="2" applyFont="1" applyFill="1"/>
    <xf numFmtId="0" fontId="11" fillId="5" borderId="0" xfId="2" applyFont="1" applyFill="1" applyBorder="1" applyAlignment="1">
      <alignment horizontal="center" vertical="center" wrapText="1"/>
    </xf>
    <xf numFmtId="0" fontId="4" fillId="0" borderId="0" xfId="2"/>
    <xf numFmtId="0" fontId="12" fillId="0" borderId="0" xfId="2" applyFont="1"/>
    <xf numFmtId="0" fontId="4" fillId="0" borderId="0" xfId="2" applyAlignment="1"/>
    <xf numFmtId="0" fontId="4" fillId="0" borderId="0" xfId="2" applyAlignment="1">
      <alignment horizontal="left"/>
    </xf>
    <xf numFmtId="0" fontId="13" fillId="0" borderId="0" xfId="3"/>
    <xf numFmtId="0" fontId="3" fillId="4" borderId="0" xfId="0" applyFont="1" applyFill="1"/>
    <xf numFmtId="0" fontId="0" fillId="0" borderId="4" xfId="0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/>
    </xf>
    <xf numFmtId="0" fontId="2" fillId="0" borderId="0" xfId="0" applyFont="1"/>
    <xf numFmtId="14" fontId="5" fillId="0" borderId="4" xfId="1" applyNumberFormat="1" applyFont="1" applyFill="1" applyBorder="1" applyAlignment="1">
      <alignment horizontal="center"/>
    </xf>
    <xf numFmtId="0" fontId="2" fillId="0" borderId="0" xfId="0" pivotButton="1" applyFont="1"/>
    <xf numFmtId="167" fontId="2" fillId="0" borderId="0" xfId="0" applyNumberFormat="1" applyFont="1"/>
    <xf numFmtId="0" fontId="2" fillId="0" borderId="0" xfId="2" applyFont="1"/>
    <xf numFmtId="165" fontId="5" fillId="4" borderId="4" xfId="0" applyNumberFormat="1" applyFont="1" applyFill="1" applyBorder="1" applyAlignment="1">
      <alignment horizontal="center"/>
    </xf>
    <xf numFmtId="165" fontId="5" fillId="4" borderId="5" xfId="0" applyNumberFormat="1" applyFont="1" applyFill="1" applyBorder="1" applyAlignment="1">
      <alignment horizontal="center"/>
    </xf>
    <xf numFmtId="2" fontId="5" fillId="4" borderId="4" xfId="0" applyNumberFormat="1" applyFont="1" applyFill="1" applyBorder="1" applyAlignment="1">
      <alignment horizontal="center"/>
    </xf>
    <xf numFmtId="0" fontId="5" fillId="4" borderId="4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>
      <alignment horizontal="center"/>
    </xf>
    <xf numFmtId="0" fontId="5" fillId="4" borderId="5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165" fontId="19" fillId="0" borderId="0" xfId="0" applyNumberFormat="1" applyFont="1" applyFill="1" applyBorder="1" applyAlignment="1">
      <alignment horizontal="center"/>
    </xf>
    <xf numFmtId="0" fontId="2" fillId="0" borderId="0" xfId="2" applyFont="1" applyAlignment="1"/>
    <xf numFmtId="0" fontId="18" fillId="0" borderId="0" xfId="2" applyFont="1"/>
    <xf numFmtId="0" fontId="2" fillId="0" borderId="0" xfId="2" applyFont="1" applyAlignment="1">
      <alignment horizontal="left"/>
    </xf>
    <xf numFmtId="0" fontId="20" fillId="0" borderId="0" xfId="2" applyFont="1"/>
    <xf numFmtId="0" fontId="21" fillId="0" borderId="0" xfId="2" applyFont="1" applyAlignment="1"/>
    <xf numFmtId="0" fontId="22" fillId="0" borderId="0" xfId="3" applyFont="1" applyAlignment="1"/>
    <xf numFmtId="0" fontId="18" fillId="0" borderId="0" xfId="2" applyFont="1" applyAlignment="1"/>
    <xf numFmtId="0" fontId="2" fillId="4" borderId="0" xfId="4" applyFont="1" applyFill="1"/>
    <xf numFmtId="0" fontId="2" fillId="0" borderId="0" xfId="4" applyFont="1"/>
    <xf numFmtId="0" fontId="23" fillId="0" borderId="0" xfId="2" applyFont="1" applyAlignment="1">
      <alignment horizontal="center"/>
    </xf>
    <xf numFmtId="0" fontId="0" fillId="0" borderId="4" xfId="0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0" fontId="14" fillId="3" borderId="0" xfId="0" applyFont="1" applyFill="1" applyBorder="1" applyAlignment="1">
      <alignment horizontal="center" vertical="center"/>
    </xf>
  </cellXfs>
  <cellStyles count="5">
    <cellStyle name="Hipervínculo" xfId="3" builtinId="8"/>
    <cellStyle name="Millares" xfId="1" builtinId="3"/>
    <cellStyle name="Normal" xfId="0" builtinId="0"/>
    <cellStyle name="Normal 2" xfId="2"/>
    <cellStyle name="Normal 4" xfId="4"/>
  </cellStyles>
  <dxfs count="37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numFmt numFmtId="167" formatCode="&quot;$&quot;\ #,##0.00"/>
    </dxf>
    <dxf>
      <font>
        <sz val="14"/>
      </font>
    </dxf>
    <dxf>
      <alignment horizontal="center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166" formatCode="dd\.mm\.yyyy;@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166" formatCode="dd\.mm\.yyyy;@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d/mm/yyyy;@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167" formatCode="&quot;$&quot;\ #,##0.00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border outline="0">
        <bottom style="thin">
          <color theme="0" tint="-0.2499465926084170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/>
        <color rgb="FFFF0000"/>
      </font>
    </dxf>
    <dxf>
      <font>
        <b val="0"/>
        <i/>
        <color theme="0" tint="-0.499984740745262"/>
      </font>
    </dxf>
    <dxf>
      <font>
        <b val="0"/>
        <i/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3</xdr:row>
      <xdr:rowOff>133350</xdr:rowOff>
    </xdr:from>
    <xdr:to>
      <xdr:col>7</xdr:col>
      <xdr:colOff>485775</xdr:colOff>
      <xdr:row>8</xdr:row>
      <xdr:rowOff>76200</xdr:rowOff>
    </xdr:to>
    <xdr:sp macro="" textlink="">
      <xdr:nvSpPr>
        <xdr:cNvPr id="2" name="CuadroTexto 1"/>
        <xdr:cNvSpPr txBox="1"/>
      </xdr:nvSpPr>
      <xdr:spPr>
        <a:xfrm>
          <a:off x="3238500" y="590550"/>
          <a:ext cx="2047875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AR" sz="1100"/>
            <a:t>Introducir los feriados del año para</a:t>
          </a:r>
          <a:r>
            <a:rPr lang="es-AR" sz="1100" baseline="0"/>
            <a:t> que no sean tenidos en cuenta en el vencimiento</a:t>
          </a:r>
          <a:endParaRPr lang="es-AR" sz="1100"/>
        </a:p>
      </xdr:txBody>
    </xdr:sp>
    <xdr:clientData/>
  </xdr:twoCellAnchor>
  <xdr:twoCellAnchor>
    <xdr:from>
      <xdr:col>3</xdr:col>
      <xdr:colOff>295276</xdr:colOff>
      <xdr:row>5</xdr:row>
      <xdr:rowOff>104775</xdr:rowOff>
    </xdr:from>
    <xdr:to>
      <xdr:col>4</xdr:col>
      <xdr:colOff>371475</xdr:colOff>
      <xdr:row>5</xdr:row>
      <xdr:rowOff>104775</xdr:rowOff>
    </xdr:to>
    <xdr:cxnSp macro="">
      <xdr:nvCxnSpPr>
        <xdr:cNvPr id="4" name="Conector recto de flecha 3"/>
        <xdr:cNvCxnSpPr/>
      </xdr:nvCxnSpPr>
      <xdr:spPr>
        <a:xfrm flipH="1">
          <a:off x="2352676" y="800100"/>
          <a:ext cx="76199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ecilia" refreshedDate="43174.869710416664" createdVersion="5" refreshedVersion="5" minRefreshableVersion="3" recordCount="52">
  <cacheSource type="worksheet">
    <worksheetSource name="Tabla1"/>
  </cacheSource>
  <cacheFields count="10">
    <cacheField name="CLIENTE" numFmtId="0">
      <sharedItems containsBlank="1" count="8">
        <s v="La Polilla Loca"/>
        <s v="Salvador y Cía"/>
        <s v="Unica"/>
        <s v="Colorado el 22"/>
        <s v="Montales"/>
        <s v="Elviren"/>
        <s v="Richmond"/>
        <m/>
      </sharedItems>
    </cacheField>
    <cacheField name="N° DE FACTURA" numFmtId="0">
      <sharedItems containsBlank="1" containsMixedTypes="1" containsNumber="1" containsInteger="1" minValue="1209" maxValue="58686" count="15">
        <s v="A-11"/>
        <s v="A-31"/>
        <s v="A-66"/>
        <s v="A-55"/>
        <s v="B-12"/>
        <s v="B-15"/>
        <s v="B-18"/>
        <m/>
        <n v="58686" u="1"/>
        <n v="49292" u="1"/>
        <n v="39483" u="1"/>
        <n v="29395" u="1"/>
        <n v="29394" u="1"/>
        <n v="1209" u="1"/>
        <n v="29493" u="1"/>
      </sharedItems>
    </cacheField>
    <cacheField name="FECHA DE LA FACTURA" numFmtId="0">
      <sharedItems containsNonDate="0" containsDate="1" containsString="0" containsBlank="1" minDate="2017-12-12T00:00:00" maxDate="2018-03-16T00:00:00"/>
    </cacheField>
    <cacheField name="MONTO FACTURADO" numFmtId="0">
      <sharedItems containsString="0" containsBlank="1" containsNumber="1" containsInteger="1" minValue="120" maxValue="30000"/>
    </cacheField>
    <cacheField name="TÉRMINO (DÍAS)" numFmtId="0">
      <sharedItems containsString="0" containsBlank="1" containsNumber="1" containsInteger="1" minValue="14" maxValue="90"/>
    </cacheField>
    <cacheField name="FECHA DE VENCIMIENTO DÍA HÁBIL " numFmtId="165">
      <sharedItems containsDate="1" containsMixedTypes="1" minDate="2018-02-12T00:00:00" maxDate="2018-06-12T00:00:00"/>
    </cacheField>
    <cacheField name="¿PAGÓ?" numFmtId="165">
      <sharedItems containsBlank="1"/>
    </cacheField>
    <cacheField name="FECHA DE PAGO" numFmtId="0">
      <sharedItems containsNonDate="0" containsDate="1" containsString="0" containsBlank="1" minDate="2018-03-13T00:00:00" maxDate="2018-03-16T00:00:00"/>
    </cacheField>
    <cacheField name="DÍAS TRANSCURRIDOS DESPUÉS DEL VENCIMIENTO" numFmtId="2">
      <sharedItems containsMixedTypes="1" containsNumber="1" containsInteger="1" minValue="0" maxValue="31"/>
    </cacheField>
    <cacheField name="ESTADO" numFmtId="0">
      <sharedItems count="3">
        <s v="VENCIDA: Hacer Seguimiento"/>
        <s v=""/>
        <s v="Hacer Seguimiento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2">
  <r>
    <x v="0"/>
    <x v="0"/>
    <d v="2018-01-20T00:00:00"/>
    <n v="10000"/>
    <n v="30"/>
    <d v="2018-03-02T00:00:00"/>
    <s v="No"/>
    <m/>
    <n v="13"/>
    <x v="0"/>
  </r>
  <r>
    <x v="1"/>
    <x v="1"/>
    <d v="2017-12-12T00:00:00"/>
    <n v="20503"/>
    <n v="60"/>
    <d v="2018-03-06T00:00:00"/>
    <s v="No"/>
    <m/>
    <n v="9"/>
    <x v="0"/>
  </r>
  <r>
    <x v="2"/>
    <x v="2"/>
    <d v="2018-02-02T00:00:00"/>
    <n v="5000"/>
    <n v="14"/>
    <d v="2018-02-22T00:00:00"/>
    <s v="Si"/>
    <d v="2018-03-13T00:00:00"/>
    <n v="19"/>
    <x v="1"/>
  </r>
  <r>
    <x v="3"/>
    <x v="3"/>
    <d v="2018-02-03T00:00:00"/>
    <n v="30000"/>
    <n v="90"/>
    <d v="2018-06-11T00:00:00"/>
    <s v="No"/>
    <m/>
    <s v=""/>
    <x v="1"/>
  </r>
  <r>
    <x v="4"/>
    <x v="4"/>
    <d v="2018-01-01T00:00:00"/>
    <n v="5498"/>
    <n v="30"/>
    <d v="2018-02-12T00:00:00"/>
    <s v="No"/>
    <m/>
    <n v="31"/>
    <x v="0"/>
  </r>
  <r>
    <x v="5"/>
    <x v="5"/>
    <d v="2018-03-04T00:00:00"/>
    <n v="3203"/>
    <n v="14"/>
    <d v="2018-03-22T00:00:00"/>
    <s v="Si"/>
    <d v="2018-03-15T00:00:00"/>
    <n v="0"/>
    <x v="1"/>
  </r>
  <r>
    <x v="6"/>
    <x v="6"/>
    <d v="2018-03-15T00:00:00"/>
    <n v="120"/>
    <n v="15"/>
    <d v="2018-04-05T00:00:00"/>
    <s v="No"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  <r>
    <x v="7"/>
    <x v="7"/>
    <m/>
    <m/>
    <m/>
    <s v=""/>
    <m/>
    <m/>
    <s v="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B7:D11" firstHeaderRow="1" firstDataRow="1" firstDataCol="2" rowPageCount="1" colPageCount="1"/>
  <pivotFields count="10">
    <pivotField axis="axisRow" compact="0" outline="0" showAll="0" defaultSubtotal="0">
      <items count="8">
        <item x="3"/>
        <item x="5"/>
        <item x="0"/>
        <item x="4"/>
        <item x="6"/>
        <item x="1"/>
        <item x="2"/>
        <item x="7"/>
      </items>
    </pivotField>
    <pivotField axis="axisRow" compact="0" outline="0" showAll="0" defaultSubtotal="0">
      <items count="15">
        <item m="1" x="13"/>
        <item m="1" x="12"/>
        <item m="1" x="11"/>
        <item m="1" x="14"/>
        <item m="1" x="10"/>
        <item m="1" x="9"/>
        <item m="1" x="8"/>
        <item x="7"/>
        <item x="0"/>
        <item x="1"/>
        <item x="2"/>
        <item x="3"/>
        <item x="4"/>
        <item x="5"/>
        <item x="6"/>
      </items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multipleItemSelectionAllowed="1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3">
        <item h="1" x="1"/>
        <item m="1" x="2"/>
        <item x="0"/>
      </items>
    </pivotField>
  </pivotFields>
  <rowFields count="2">
    <field x="1"/>
    <field x="0"/>
  </rowFields>
  <rowItems count="4">
    <i>
      <x v="8"/>
      <x v="2"/>
    </i>
    <i>
      <x v="9"/>
      <x v="5"/>
    </i>
    <i>
      <x v="12"/>
      <x v="3"/>
    </i>
    <i t="grand">
      <x/>
    </i>
  </rowItems>
  <colItems count="1">
    <i/>
  </colItems>
  <pageFields count="1">
    <pageField fld="9" hier="-1"/>
  </pageFields>
  <dataFields count="1">
    <dataField name="MONTO FACTURADO_" fld="3" baseField="1" baseItem="1" numFmtId="167"/>
  </dataFields>
  <formats count="21"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type="all" dataOnly="0" outline="0" fieldPosition="0"/>
    </format>
    <format dxfId="18">
      <pivotArea outline="0" fieldPosition="0">
        <references count="1">
          <reference field="4294967294" count="1">
            <x v="0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fieldPosition="0">
        <references count="1">
          <reference field="0" count="3">
            <x v="1"/>
            <x v="3"/>
            <x v="6"/>
          </reference>
        </references>
      </pivotArea>
    </format>
    <format dxfId="14">
      <pivotArea dataOnly="0" labelOnly="1" outline="0" fieldPosition="0">
        <references count="1">
          <reference field="0" count="3" defaultSubtotal="1">
            <x v="1"/>
            <x v="3"/>
            <x v="6"/>
          </reference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2">
          <reference field="0" count="1" selected="0">
            <x v="1"/>
          </reference>
          <reference field="1" count="1">
            <x v="1"/>
          </reference>
        </references>
      </pivotArea>
    </format>
    <format dxfId="11">
      <pivotArea dataOnly="0" labelOnly="1" outline="0" fieldPosition="0">
        <references count="2">
          <reference field="0" count="1" selected="0">
            <x v="3"/>
          </reference>
          <reference field="1" count="1">
            <x v="6"/>
          </reference>
        </references>
      </pivotArea>
    </format>
    <format dxfId="10">
      <pivotArea dataOnly="0" labelOnly="1" outline="0" fieldPosition="0">
        <references count="2">
          <reference field="0" count="1" selected="0">
            <x v="6"/>
          </reference>
          <reference field="1" count="1">
            <x v="5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outline="0" fieldPosition="0">
        <references count="1">
          <reference field="0" count="3">
            <x v="1"/>
            <x v="3"/>
            <x v="6"/>
          </reference>
        </references>
      </pivotArea>
    </format>
    <format dxfId="5">
      <pivotArea dataOnly="0" labelOnly="1" outline="0" fieldPosition="0">
        <references count="1">
          <reference field="0" count="3" defaultSubtotal="1">
            <x v="1"/>
            <x v="3"/>
            <x v="6"/>
          </reference>
        </references>
      </pivotArea>
    </format>
    <format dxfId="4">
      <pivotArea dataOnly="0" labelOnly="1" grandRow="1" outline="0" fieldPosition="0"/>
    </format>
    <format dxfId="3">
      <pivotArea dataOnly="0" labelOnly="1" outline="0" fieldPosition="0">
        <references count="2">
          <reference field="0" count="1" selected="0">
            <x v="1"/>
          </reference>
          <reference field="1" count="1">
            <x v="1"/>
          </reference>
        </references>
      </pivotArea>
    </format>
    <format dxfId="2">
      <pivotArea dataOnly="0" labelOnly="1" outline="0" fieldPosition="0">
        <references count="2">
          <reference field="0" count="1" selected="0">
            <x v="3"/>
          </reference>
          <reference field="1" count="1">
            <x v="6"/>
          </reference>
        </references>
      </pivotArea>
    </format>
    <format dxfId="1">
      <pivotArea dataOnly="0" labelOnly="1" outline="0" fieldPosition="0">
        <references count="2">
          <reference field="0" count="1" selected="0">
            <x v="6"/>
          </reference>
          <reference field="1" count="1">
            <x v="5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1" displayName="Tabla1" ref="B6:K58" totalsRowShown="0" headerRowDxfId="33" dataDxfId="32" tableBorderDxfId="31">
  <autoFilter ref="B6:K5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name="CLIENTE" dataDxfId="30"/>
    <tableColumn id="2" name="N° DE FACTURA" dataDxfId="29"/>
    <tableColumn id="3" name="FECHA DE LA FACTURA" dataDxfId="28"/>
    <tableColumn id="4" name="MONTO FACTURADO" dataDxfId="27"/>
    <tableColumn id="5" name="TÉRMINO (DÍAS)" dataDxfId="26"/>
    <tableColumn id="6" name="FECHA DE VENCIMIENTO DÍA HÁBIL " dataDxfId="25">
      <calculatedColumnFormula>IF(D7="","",WORKDAY.INTL(D7,F7,1,Feriados))</calculatedColumnFormula>
    </tableColumn>
    <tableColumn id="7" name="¿PAGÓ?" dataDxfId="24"/>
    <tableColumn id="8" name="FECHA DE PAGO" dataDxfId="23"/>
    <tableColumn id="9" name="DÍAS TRANSCURRIDOS DESPUÉS DEL VENCIMIENTO" dataDxfId="22">
      <calculatedColumnFormula>IF(Tabla1[[#This Row],[¿PAGÓ?]]="","",IF(AND(H7="Si",I7=""),"Ingresar fecha de pago",IF(AND(H7="Si",I7&lt;=G7),0,IF(AND(H7="Si",G7&lt;I7),I7-G7,IF(AND(H7="No",Tabla1[[#This Row],[FECHA DE VENCIMIENTO DÍA HÁBIL ]]&lt;$C$5),$C$5-G7,IF(Tabla1[[#This Row],[FECHA DE VENCIMIENTO DÍA HÁBIL ]]&gt;$C$5,"",""))))))</calculatedColumnFormula>
    </tableColumn>
    <tableColumn id="12" name="ESTADO" dataDxfId="21">
      <calculatedColumnFormula>IF(AND(H7="No",G7&lt;$C$5),"VENCIDA: Hacer Seguimiento","")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lanillaexcel.com/blog/una-veloz-forma-de-hacer-reportes-tablas-dinamicas?ref=planillaventa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7"/>
  <sheetViews>
    <sheetView showGridLines="0" tabSelected="1" zoomScale="90" zoomScaleNormal="90" workbookViewId="0">
      <selection activeCell="L12" sqref="L12"/>
    </sheetView>
  </sheetViews>
  <sheetFormatPr baseColWidth="10" defaultRowHeight="15" x14ac:dyDescent="0.25"/>
  <cols>
    <col min="1" max="1" width="12" style="35"/>
    <col min="2" max="2" width="0.33203125" style="35" customWidth="1"/>
    <col min="3" max="11" width="12" style="35"/>
    <col min="12" max="12" width="25.5" style="35" customWidth="1"/>
    <col min="13" max="13" width="0.33203125" style="35" customWidth="1"/>
    <col min="14" max="16384" width="12" style="35"/>
  </cols>
  <sheetData>
    <row r="1" spans="2:13" s="33" customFormat="1" ht="27.6" customHeight="1" x14ac:dyDescent="0.25"/>
    <row r="3" spans="2:13" ht="2.25" customHeight="1" x14ac:dyDescent="0.25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2:13" ht="15.75" x14ac:dyDescent="0.25">
      <c r="B4" s="34"/>
      <c r="C4" s="67" t="s">
        <v>28</v>
      </c>
      <c r="D4" s="67"/>
      <c r="E4" s="67"/>
      <c r="F4" s="67"/>
      <c r="G4" s="67"/>
      <c r="H4" s="67"/>
      <c r="I4" s="67"/>
      <c r="J4" s="67"/>
      <c r="K4" s="67"/>
      <c r="L4" s="67"/>
      <c r="M4" s="34"/>
    </row>
    <row r="5" spans="2:13" x14ac:dyDescent="0.25">
      <c r="B5" s="34"/>
      <c r="C5" s="36" t="s">
        <v>29</v>
      </c>
      <c r="M5" s="34"/>
    </row>
    <row r="6" spans="2:13" x14ac:dyDescent="0.25">
      <c r="B6" s="34"/>
      <c r="C6" s="59" t="s">
        <v>45</v>
      </c>
      <c r="M6" s="34"/>
    </row>
    <row r="7" spans="2:13" x14ac:dyDescent="0.25">
      <c r="B7" s="34"/>
      <c r="C7" s="49" t="s">
        <v>43</v>
      </c>
      <c r="M7" s="34"/>
    </row>
    <row r="8" spans="2:13" ht="6" customHeight="1" x14ac:dyDescent="0.25">
      <c r="B8" s="34"/>
      <c r="C8" s="49"/>
      <c r="M8" s="34"/>
    </row>
    <row r="9" spans="2:13" x14ac:dyDescent="0.25">
      <c r="B9" s="34"/>
      <c r="C9" s="59" t="s">
        <v>44</v>
      </c>
      <c r="M9" s="34"/>
    </row>
    <row r="10" spans="2:13" x14ac:dyDescent="0.25">
      <c r="B10" s="34"/>
      <c r="C10" s="49" t="s">
        <v>58</v>
      </c>
      <c r="M10" s="34"/>
    </row>
    <row r="11" spans="2:13" x14ac:dyDescent="0.25">
      <c r="B11" s="34"/>
      <c r="C11" s="58" t="s">
        <v>57</v>
      </c>
      <c r="M11" s="34"/>
    </row>
    <row r="12" spans="2:13" x14ac:dyDescent="0.25">
      <c r="B12" s="34"/>
      <c r="C12" s="37"/>
      <c r="M12" s="34"/>
    </row>
    <row r="13" spans="2:13" x14ac:dyDescent="0.25">
      <c r="B13" s="34"/>
      <c r="C13" s="36" t="s">
        <v>30</v>
      </c>
      <c r="M13" s="34"/>
    </row>
    <row r="14" spans="2:13" ht="3.75" customHeight="1" x14ac:dyDescent="0.25">
      <c r="B14" s="34"/>
      <c r="C14" s="36"/>
      <c r="M14" s="34"/>
    </row>
    <row r="15" spans="2:13" x14ac:dyDescent="0.25">
      <c r="B15" s="34"/>
      <c r="C15" s="64" t="s">
        <v>54</v>
      </c>
      <c r="M15" s="34"/>
    </row>
    <row r="16" spans="2:13" ht="19.5" customHeight="1" x14ac:dyDescent="0.25">
      <c r="B16" s="34"/>
      <c r="C16" s="58" t="s">
        <v>47</v>
      </c>
      <c r="M16" s="34"/>
    </row>
    <row r="17" spans="2:13" ht="19.5" customHeight="1" x14ac:dyDescent="0.25">
      <c r="B17" s="34"/>
      <c r="C17" s="58" t="s">
        <v>48</v>
      </c>
      <c r="M17" s="34"/>
    </row>
    <row r="18" spans="2:13" ht="19.5" customHeight="1" x14ac:dyDescent="0.25">
      <c r="B18" s="34"/>
      <c r="C18" s="58" t="s">
        <v>46</v>
      </c>
      <c r="M18" s="34"/>
    </row>
    <row r="19" spans="2:13" ht="19.5" customHeight="1" x14ac:dyDescent="0.25">
      <c r="B19" s="34"/>
      <c r="C19" s="58" t="s">
        <v>49</v>
      </c>
      <c r="M19" s="34"/>
    </row>
    <row r="20" spans="2:13" ht="6.75" customHeight="1" x14ac:dyDescent="0.25">
      <c r="B20" s="34"/>
      <c r="C20" s="37"/>
      <c r="M20" s="34"/>
    </row>
    <row r="21" spans="2:13" x14ac:dyDescent="0.25">
      <c r="B21" s="34"/>
      <c r="C21" s="59" t="s">
        <v>50</v>
      </c>
      <c r="M21" s="34"/>
    </row>
    <row r="22" spans="2:13" x14ac:dyDescent="0.25">
      <c r="B22" s="34"/>
      <c r="C22" s="58" t="s">
        <v>51</v>
      </c>
      <c r="M22" s="34"/>
    </row>
    <row r="23" spans="2:13" x14ac:dyDescent="0.25">
      <c r="B23" s="34"/>
      <c r="C23" s="58"/>
      <c r="M23" s="34"/>
    </row>
    <row r="24" spans="2:13" x14ac:dyDescent="0.25">
      <c r="B24" s="34"/>
      <c r="C24" s="59" t="s">
        <v>52</v>
      </c>
      <c r="M24" s="34"/>
    </row>
    <row r="25" spans="2:13" x14ac:dyDescent="0.25">
      <c r="B25" s="34"/>
      <c r="C25" s="58" t="s">
        <v>53</v>
      </c>
      <c r="M25" s="34"/>
    </row>
    <row r="26" spans="2:13" ht="12" customHeight="1" x14ac:dyDescent="0.25">
      <c r="B26" s="34"/>
      <c r="C26" s="38"/>
      <c r="M26" s="34"/>
    </row>
    <row r="27" spans="2:13" ht="12" customHeight="1" x14ac:dyDescent="0.25">
      <c r="B27" s="34"/>
      <c r="C27" s="36" t="s">
        <v>31</v>
      </c>
      <c r="M27" s="34"/>
    </row>
    <row r="28" spans="2:13" ht="12" customHeight="1" x14ac:dyDescent="0.25">
      <c r="B28" s="34"/>
      <c r="C28" s="60" t="s">
        <v>55</v>
      </c>
      <c r="M28" s="34"/>
    </row>
    <row r="29" spans="2:13" ht="12" customHeight="1" x14ac:dyDescent="0.25">
      <c r="B29" s="34"/>
      <c r="C29" s="60" t="s">
        <v>56</v>
      </c>
      <c r="M29" s="34"/>
    </row>
    <row r="30" spans="2:13" ht="12" customHeight="1" x14ac:dyDescent="0.25">
      <c r="B30" s="34"/>
      <c r="C30" s="60"/>
      <c r="M30" s="34"/>
    </row>
    <row r="31" spans="2:13" x14ac:dyDescent="0.25">
      <c r="B31" s="34"/>
      <c r="C31" s="61" t="s">
        <v>32</v>
      </c>
      <c r="M31" s="34"/>
    </row>
    <row r="32" spans="2:13" x14ac:dyDescent="0.25">
      <c r="B32" s="34"/>
      <c r="C32" s="62" t="s">
        <v>60</v>
      </c>
      <c r="I32" s="39"/>
      <c r="M32" s="34"/>
    </row>
    <row r="33" spans="2:13" x14ac:dyDescent="0.25">
      <c r="B33" s="34"/>
      <c r="C33" s="62" t="s">
        <v>61</v>
      </c>
      <c r="I33" s="39"/>
      <c r="M33" s="34"/>
    </row>
    <row r="34" spans="2:13" x14ac:dyDescent="0.25">
      <c r="B34" s="34"/>
      <c r="C34" s="63" t="s">
        <v>59</v>
      </c>
      <c r="I34" s="39"/>
      <c r="M34" s="34"/>
    </row>
    <row r="35" spans="2:13" x14ac:dyDescent="0.25">
      <c r="B35" s="34"/>
      <c r="M35" s="34"/>
    </row>
    <row r="36" spans="2:13" ht="1.5" customHeight="1" x14ac:dyDescent="0.25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2:13" ht="1.5" customHeight="1" x14ac:dyDescent="0.25">
      <c r="B37" s="34"/>
    </row>
  </sheetData>
  <mergeCells count="1">
    <mergeCell ref="C4:L4"/>
  </mergeCells>
  <hyperlinks>
    <hyperlink ref="C34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58"/>
  <sheetViews>
    <sheetView showGridLines="0" zoomScale="80" zoomScaleNormal="80" workbookViewId="0">
      <selection activeCell="D1" sqref="D1"/>
    </sheetView>
  </sheetViews>
  <sheetFormatPr baseColWidth="10" defaultColWidth="9.33203125" defaultRowHeight="12" x14ac:dyDescent="0.2"/>
  <cols>
    <col min="1" max="1" width="2.5" style="28" customWidth="1"/>
    <col min="2" max="2" width="28.5" style="25" customWidth="1"/>
    <col min="3" max="3" width="18.33203125" style="25" customWidth="1"/>
    <col min="4" max="4" width="17.6640625" style="25" customWidth="1"/>
    <col min="5" max="5" width="24.33203125" style="25" customWidth="1"/>
    <col min="6" max="6" width="24.1640625" style="26" customWidth="1"/>
    <col min="7" max="7" width="24.5" style="25" customWidth="1"/>
    <col min="8" max="8" width="18.6640625" style="25" customWidth="1"/>
    <col min="9" max="9" width="19.33203125" style="25" customWidth="1"/>
    <col min="10" max="10" width="33" style="21" customWidth="1"/>
    <col min="11" max="11" width="32.33203125" style="27" bestFit="1" customWidth="1"/>
    <col min="12" max="12" width="23.33203125" style="28" customWidth="1"/>
    <col min="13" max="22" width="9.33203125" style="28"/>
    <col min="23" max="23" width="9.33203125" style="28" customWidth="1"/>
    <col min="24" max="24" width="14" style="28" customWidth="1"/>
    <col min="25" max="25" width="13.5" style="28" customWidth="1"/>
    <col min="26" max="27" width="9.33203125" style="28" customWidth="1"/>
    <col min="28" max="16384" width="9.33203125" style="28"/>
  </cols>
  <sheetData>
    <row r="1" spans="2:25" s="40" customFormat="1" ht="27.6" customHeight="1" x14ac:dyDescent="0.25"/>
    <row r="2" spans="2:25" customFormat="1" x14ac:dyDescent="0.2">
      <c r="F2" s="5"/>
      <c r="J2" s="20"/>
      <c r="K2" s="7"/>
    </row>
    <row r="3" spans="2:25" customFormat="1" x14ac:dyDescent="0.2">
      <c r="B3" s="25"/>
      <c r="C3" s="25"/>
      <c r="F3" s="5"/>
      <c r="J3" s="20"/>
      <c r="K3" s="7"/>
    </row>
    <row r="4" spans="2:25" customFormat="1" x14ac:dyDescent="0.2">
      <c r="E4" s="1"/>
      <c r="F4" s="5"/>
      <c r="J4" s="2"/>
      <c r="K4" s="7"/>
    </row>
    <row r="5" spans="2:25" s="3" customFormat="1" ht="18" customHeight="1" x14ac:dyDescent="0.3">
      <c r="B5" s="56" t="s">
        <v>10</v>
      </c>
      <c r="C5" s="57">
        <f ca="1">TODAY()</f>
        <v>45307</v>
      </c>
      <c r="F5" s="6"/>
      <c r="J5" s="4"/>
      <c r="K5" s="8"/>
      <c r="X5" s="68" t="s">
        <v>36</v>
      </c>
      <c r="Y5" s="68"/>
    </row>
    <row r="6" spans="2:25" s="2" customFormat="1" ht="27.75" customHeight="1" x14ac:dyDescent="0.2">
      <c r="B6" s="9" t="s">
        <v>11</v>
      </c>
      <c r="C6" s="10" t="s">
        <v>12</v>
      </c>
      <c r="D6" s="22" t="s">
        <v>15</v>
      </c>
      <c r="E6" s="11" t="s">
        <v>13</v>
      </c>
      <c r="F6" s="10" t="s">
        <v>14</v>
      </c>
      <c r="G6" s="22" t="s">
        <v>33</v>
      </c>
      <c r="H6" s="10" t="s">
        <v>16</v>
      </c>
      <c r="I6" s="10" t="s">
        <v>17</v>
      </c>
      <c r="J6" s="22" t="s">
        <v>34</v>
      </c>
      <c r="K6" s="10" t="s">
        <v>18</v>
      </c>
      <c r="X6" s="41" t="s">
        <v>37</v>
      </c>
      <c r="Y6" s="41" t="s">
        <v>42</v>
      </c>
    </row>
    <row r="7" spans="2:25" customFormat="1" ht="15" x14ac:dyDescent="0.25">
      <c r="B7" s="12" t="s">
        <v>6</v>
      </c>
      <c r="C7" s="32" t="s">
        <v>21</v>
      </c>
      <c r="D7" s="13">
        <v>43120</v>
      </c>
      <c r="E7" s="14">
        <v>10000</v>
      </c>
      <c r="F7" s="12">
        <v>30</v>
      </c>
      <c r="G7" s="50">
        <f t="shared" ref="G7:G58" si="0">IF(D7="","",WORKDAY.INTL(D7,F7,1,Feriados))</f>
        <v>43161</v>
      </c>
      <c r="H7" s="13" t="s">
        <v>3</v>
      </c>
      <c r="I7" s="13"/>
      <c r="J7" s="52">
        <f ca="1">IF(Tabla1[[#This Row],[¿PAGÓ?]]="","",IF(AND(H7="Si",I7=""),"Ingresar fecha de pago",IF(AND(H7="Si",I7&lt;=G7),0,IF(AND(H7="Si",G7&lt;I7),I7-G7,IF(AND(H7="No",Tabla1[[#This Row],[FECHA DE VENCIMIENTO DÍA HÁBIL ]]&lt;$C$5),$C$5-G7,IF(Tabla1[[#This Row],[FECHA DE VENCIMIENTO DÍA HÁBIL ]]&gt;$C$5,"",""))))))</f>
        <v>2146</v>
      </c>
      <c r="K7" s="53" t="str">
        <f ca="1">IF(AND(H7="No",G7&lt;$C$5),"VENCIDA: Hacer Seguimiento","")</f>
        <v>VENCIDA: Hacer Seguimiento</v>
      </c>
      <c r="L7" s="2"/>
      <c r="M7" s="2"/>
      <c r="N7" s="2"/>
      <c r="O7" s="2"/>
      <c r="P7" s="2"/>
      <c r="Q7" s="2"/>
      <c r="R7" s="2"/>
      <c r="W7">
        <v>1</v>
      </c>
      <c r="X7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7" s="43" t="str">
        <f ca="1">IF(Tabla1[[#This Row],[FECHA DE VENCIMIENTO DÍA HÁBIL ]]="","",IF(AND(G7&gt;TODAY(),H7="No"),RANK(X7,$X$7:$X$995,1)+COUNTIF(X$7:X7,X7)-1,""))</f>
        <v/>
      </c>
    </row>
    <row r="8" spans="2:25" customFormat="1" ht="15" x14ac:dyDescent="0.25">
      <c r="B8" s="12" t="s">
        <v>7</v>
      </c>
      <c r="C8" s="32" t="s">
        <v>22</v>
      </c>
      <c r="D8" s="13">
        <v>43081</v>
      </c>
      <c r="E8" s="14">
        <v>20503</v>
      </c>
      <c r="F8" s="12">
        <v>60</v>
      </c>
      <c r="G8" s="50">
        <f t="shared" si="0"/>
        <v>43165</v>
      </c>
      <c r="H8" s="44" t="s">
        <v>3</v>
      </c>
      <c r="I8" s="13"/>
      <c r="J8" s="52">
        <f ca="1">IF(Tabla1[[#This Row],[¿PAGÓ?]]="","",IF(AND(H8="Si",I8=""),"Ingresar fecha de pago",IF(AND(H8="Si",I8&lt;=G8),0,IF(AND(H8="Si",G8&lt;I8),I8-G8,IF(AND(H8="No",Tabla1[[#This Row],[FECHA DE VENCIMIENTO DÍA HÁBIL ]]&lt;$C$5),$C$5-G8,IF(Tabla1[[#This Row],[FECHA DE VENCIMIENTO DÍA HÁBIL ]]&gt;$C$5,"",""))))))</f>
        <v>2142</v>
      </c>
      <c r="K8" s="53" t="str">
        <f t="shared" ref="K8:K38" ca="1" si="1">IF(AND(H8="No",G8&lt;$C$5),"VENCIDA: Hacer Seguimiento","")</f>
        <v>VENCIDA: Hacer Seguimiento</v>
      </c>
      <c r="M8" s="2"/>
      <c r="N8" s="2"/>
      <c r="O8" s="2"/>
      <c r="P8" s="2"/>
      <c r="Q8" s="2"/>
      <c r="R8" s="2"/>
      <c r="W8">
        <v>2</v>
      </c>
      <c r="X8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8" s="43" t="str">
        <f ca="1">IF(Tabla1[[#This Row],[FECHA DE VENCIMIENTO DÍA HÁBIL ]]="","",IF(AND(G8&gt;TODAY(),H8="No"),RANK(X8,$X$7:$X$995,1)+COUNTIF(X$7:X8,X8)-1,""))</f>
        <v/>
      </c>
    </row>
    <row r="9" spans="2:25" customFormat="1" ht="15" x14ac:dyDescent="0.25">
      <c r="B9" s="12" t="s">
        <v>8</v>
      </c>
      <c r="C9" s="32" t="s">
        <v>23</v>
      </c>
      <c r="D9" s="13">
        <v>43133</v>
      </c>
      <c r="E9" s="14">
        <v>5000</v>
      </c>
      <c r="F9" s="12">
        <v>14</v>
      </c>
      <c r="G9" s="50">
        <f t="shared" si="0"/>
        <v>43153</v>
      </c>
      <c r="H9" s="44" t="s">
        <v>2</v>
      </c>
      <c r="I9" s="13">
        <v>43172</v>
      </c>
      <c r="J9" s="52">
        <f>IF(Tabla1[[#This Row],[¿PAGÓ?]]="","",IF(AND(H9="Si",I9=""),"Ingresar fecha de pago",IF(AND(H9="Si",I9&lt;=G9),0,IF(AND(H9="Si",G9&lt;I9),I9-G9,IF(AND(H9="No",Tabla1[[#This Row],[FECHA DE VENCIMIENTO DÍA HÁBIL ]]&lt;$C$5),$C$5-G9,IF(Tabla1[[#This Row],[FECHA DE VENCIMIENTO DÍA HÁBIL ]]&gt;$C$5,"",""))))))</f>
        <v>19</v>
      </c>
      <c r="K9" s="53" t="str">
        <f t="shared" ca="1" si="1"/>
        <v/>
      </c>
      <c r="M9" s="2"/>
      <c r="W9">
        <v>3</v>
      </c>
      <c r="X9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9" s="43" t="str">
        <f ca="1">IF(Tabla1[[#This Row],[FECHA DE VENCIMIENTO DÍA HÁBIL ]]="","",IF(AND(G9&gt;TODAY(),H9="No"),RANK(X9,$X$7:$X$995,1)+COUNTIF(X$7:X9,X9)-1,""))</f>
        <v/>
      </c>
    </row>
    <row r="10" spans="2:25" customFormat="1" ht="15" x14ac:dyDescent="0.25">
      <c r="B10" s="12" t="s">
        <v>9</v>
      </c>
      <c r="C10" s="32" t="s">
        <v>24</v>
      </c>
      <c r="D10" s="13">
        <v>43134</v>
      </c>
      <c r="E10" s="14">
        <v>30000</v>
      </c>
      <c r="F10" s="12">
        <v>90</v>
      </c>
      <c r="G10" s="50">
        <f t="shared" si="0"/>
        <v>43259</v>
      </c>
      <c r="H10" s="44" t="s">
        <v>3</v>
      </c>
      <c r="I10" s="13"/>
      <c r="J10" s="52">
        <f ca="1">IF(Tabla1[[#This Row],[¿PAGÓ?]]="","",IF(AND(H10="Si",I10=""),"Ingresar fecha de pago",IF(AND(H10="Si",I10&lt;=G10),0,IF(AND(H10="Si",G10&lt;I10),I10-G10,IF(AND(H10="No",Tabla1[[#This Row],[FECHA DE VENCIMIENTO DÍA HÁBIL ]]&lt;$C$5),$C$5-G10,IF(Tabla1[[#This Row],[FECHA DE VENCIMIENTO DÍA HÁBIL ]]&gt;$C$5,"",""))))))</f>
        <v>2048</v>
      </c>
      <c r="K10" s="53" t="str">
        <f t="shared" ca="1" si="1"/>
        <v>VENCIDA: Hacer Seguimiento</v>
      </c>
      <c r="W10">
        <v>4</v>
      </c>
      <c r="X10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10" s="43" t="str">
        <f ca="1">IF(Tabla1[[#This Row],[FECHA DE VENCIMIENTO DÍA HÁBIL ]]="","",IF(AND(G10&gt;TODAY(),H10="No"),RANK(X10,$X$7:$X$995,1)+COUNTIF(X$7:X10,X10)-1,""))</f>
        <v/>
      </c>
    </row>
    <row r="11" spans="2:25" customFormat="1" ht="15" x14ac:dyDescent="0.25">
      <c r="B11" s="12" t="s">
        <v>0</v>
      </c>
      <c r="C11" s="32" t="s">
        <v>25</v>
      </c>
      <c r="D11" s="13">
        <v>43101</v>
      </c>
      <c r="E11" s="14">
        <v>5498</v>
      </c>
      <c r="F11" s="12">
        <v>30</v>
      </c>
      <c r="G11" s="50">
        <f t="shared" si="0"/>
        <v>43143</v>
      </c>
      <c r="H11" s="44" t="s">
        <v>3</v>
      </c>
      <c r="I11" s="13"/>
      <c r="J11" s="52">
        <f ca="1">IF(Tabla1[[#This Row],[¿PAGÓ?]]="","",IF(AND(H11="Si",I11=""),"Ingresar fecha de pago",IF(AND(H11="Si",I11&lt;=G11),0,IF(AND(H11="Si",G11&lt;I11),I11-G11,IF(AND(H11="No",Tabla1[[#This Row],[FECHA DE VENCIMIENTO DÍA HÁBIL ]]&lt;$C$5),$C$5-G11,IF(Tabla1[[#This Row],[FECHA DE VENCIMIENTO DÍA HÁBIL ]]&gt;$C$5,"",""))))))</f>
        <v>2164</v>
      </c>
      <c r="K11" s="53" t="str">
        <f t="shared" ca="1" si="1"/>
        <v>VENCIDA: Hacer Seguimiento</v>
      </c>
      <c r="W11">
        <v>5</v>
      </c>
      <c r="X11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11" s="43" t="str">
        <f ca="1">IF(Tabla1[[#This Row],[FECHA DE VENCIMIENTO DÍA HÁBIL ]]="","",IF(AND(G11&gt;TODAY(),H11="No"),RANK(X11,$X$7:$X$995,1)+COUNTIF(X$7:X11,X11)-1,""))</f>
        <v/>
      </c>
    </row>
    <row r="12" spans="2:25" customFormat="1" ht="15" x14ac:dyDescent="0.25">
      <c r="B12" s="12" t="s">
        <v>1</v>
      </c>
      <c r="C12" s="32" t="s">
        <v>26</v>
      </c>
      <c r="D12" s="13">
        <v>43163</v>
      </c>
      <c r="E12" s="16">
        <v>3203</v>
      </c>
      <c r="F12" s="12">
        <v>14</v>
      </c>
      <c r="G12" s="50">
        <f t="shared" si="0"/>
        <v>43181</v>
      </c>
      <c r="H12" s="13" t="s">
        <v>2</v>
      </c>
      <c r="I12" s="13">
        <v>43174</v>
      </c>
      <c r="J12" s="52">
        <f>IF(Tabla1[[#This Row],[¿PAGÓ?]]="","",IF(AND(H12="Si",I12=""),"Ingresar fecha de pago",IF(AND(H12="Si",I12&lt;=G12),0,IF(AND(H12="Si",G12&lt;I12),I12-G12,IF(AND(H12="No",Tabla1[[#This Row],[FECHA DE VENCIMIENTO DÍA HÁBIL ]]&lt;$C$5),$C$5-G12,IF(Tabla1[[#This Row],[FECHA DE VENCIMIENTO DÍA HÁBIL ]]&gt;$C$5,"",""))))))</f>
        <v>0</v>
      </c>
      <c r="K12" s="53" t="str">
        <f t="shared" ca="1" si="1"/>
        <v/>
      </c>
      <c r="W12">
        <v>6</v>
      </c>
      <c r="X12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12" s="43" t="str">
        <f ca="1">IF(Tabla1[[#This Row],[FECHA DE VENCIMIENTO DÍA HÁBIL ]]="","",IF(AND(G12&gt;TODAY(),H12="No"),RANK(X12,$X$7:$X$995,1)+COUNTIF(X$7:X12,X12)-1,""))</f>
        <v/>
      </c>
    </row>
    <row r="13" spans="2:25" customFormat="1" ht="15" x14ac:dyDescent="0.25">
      <c r="B13" s="12" t="s">
        <v>5</v>
      </c>
      <c r="C13" s="32" t="s">
        <v>27</v>
      </c>
      <c r="D13" s="13">
        <v>43174</v>
      </c>
      <c r="E13" s="16">
        <v>120</v>
      </c>
      <c r="F13" s="12">
        <v>15</v>
      </c>
      <c r="G13" s="50">
        <f t="shared" si="0"/>
        <v>43195</v>
      </c>
      <c r="H13" s="13" t="s">
        <v>3</v>
      </c>
      <c r="I13" s="13"/>
      <c r="J13" s="52">
        <f ca="1">IF(Tabla1[[#This Row],[¿PAGÓ?]]="","",IF(AND(H13="Si",I13=""),"Ingresar fecha de pago",IF(AND(H13="Si",I13&lt;=G13),0,IF(AND(H13="Si",G13&lt;I13),I13-G13,IF(AND(H13="No",Tabla1[[#This Row],[FECHA DE VENCIMIENTO DÍA HÁBIL ]]&lt;$C$5),$C$5-G13,IF(Tabla1[[#This Row],[FECHA DE VENCIMIENTO DÍA HÁBIL ]]&gt;$C$5,"",""))))))</f>
        <v>2112</v>
      </c>
      <c r="K13" s="53" t="str">
        <f t="shared" ca="1" si="1"/>
        <v>VENCIDA: Hacer Seguimiento</v>
      </c>
      <c r="W13">
        <v>7</v>
      </c>
      <c r="X13" s="42" t="str">
        <f ca="1">IF(Tabla1[[#This Row],[FECHA DE VENCIMIENTO DÍA HÁBIL ]]="","",IF(AND(Tabla1[[#This Row],[FECHA DE VENCIMIENTO DÍA HÁBIL ]]&gt;$C$5,Tabla1[[#This Row],[¿PAGÓ?]]="No"),Tabla1[[#This Row],[FECHA DE VENCIMIENTO DÍA HÁBIL ]],""))</f>
        <v/>
      </c>
      <c r="Y13" s="43" t="str">
        <f ca="1">IF(Tabla1[[#This Row],[FECHA DE VENCIMIENTO DÍA HÁBIL ]]="","",IF(AND(G13&gt;TODAY(),H13="No"),RANK(X13,$X$7:$X$995,1)+COUNTIF(X$7:X13,X13)-1,""))</f>
        <v/>
      </c>
    </row>
    <row r="14" spans="2:25" customFormat="1" ht="15" x14ac:dyDescent="0.25">
      <c r="B14" s="12"/>
      <c r="C14" s="12"/>
      <c r="D14" s="13"/>
      <c r="E14" s="16"/>
      <c r="F14" s="12"/>
      <c r="G14" s="50" t="str">
        <f t="shared" si="0"/>
        <v/>
      </c>
      <c r="H14" s="13"/>
      <c r="I14" s="13"/>
      <c r="J14" s="52" t="str">
        <f>IF(Tabla1[[#This Row],[¿PAGÓ?]]="","",IF(AND(H14="Si",I14=""),"Ingresar fecha de pago",IF(AND(H14="Si",I14&lt;=G14),0,IF(AND(H14="Si",G14&lt;I14),I14-G14,IF(AND(H14="No",Tabla1[[#This Row],[FECHA DE VENCIMIENTO DÍA HÁBIL ]]&lt;$C$5),$C$5-G14,IF(Tabla1[[#This Row],[FECHA DE VENCIMIENTO DÍA HÁBIL ]]&gt;$C$5,"",""))))))</f>
        <v/>
      </c>
      <c r="K14" s="53" t="str">
        <f t="shared" ca="1" si="1"/>
        <v/>
      </c>
      <c r="W14">
        <v>8</v>
      </c>
      <c r="X14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4" s="43" t="str">
        <f ca="1">IF(Tabla1[[#This Row],[FECHA DE VENCIMIENTO DÍA HÁBIL ]]="","",IF(AND(G14&gt;TODAY(),H14="No"),RANK(X14,$X$7:$X$995,1)+COUNTIF(X$7:X14,X14)-1,""))</f>
        <v/>
      </c>
    </row>
    <row r="15" spans="2:25" customFormat="1" ht="15" x14ac:dyDescent="0.25">
      <c r="B15" s="12"/>
      <c r="C15" s="12"/>
      <c r="D15" s="13"/>
      <c r="E15" s="16"/>
      <c r="F15" s="12"/>
      <c r="G15" s="50" t="str">
        <f t="shared" si="0"/>
        <v/>
      </c>
      <c r="H15" s="13"/>
      <c r="I15" s="13"/>
      <c r="J15" s="52" t="str">
        <f>IF(Tabla1[[#This Row],[¿PAGÓ?]]="","",IF(AND(H15="Si",I15=""),"Ingresar fecha de pago",IF(AND(H15="Si",I15&lt;=G15),0,IF(AND(H15="Si",G15&lt;I15),I15-G15,IF(AND(H15="No",Tabla1[[#This Row],[FECHA DE VENCIMIENTO DÍA HÁBIL ]]&lt;$C$5),$C$5-G15,IF(Tabla1[[#This Row],[FECHA DE VENCIMIENTO DÍA HÁBIL ]]&gt;$C$5,"",""))))))</f>
        <v/>
      </c>
      <c r="K15" s="53" t="str">
        <f t="shared" ca="1" si="1"/>
        <v/>
      </c>
      <c r="W15">
        <v>9</v>
      </c>
      <c r="X15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5" s="43" t="str">
        <f ca="1">IF(Tabla1[[#This Row],[FECHA DE VENCIMIENTO DÍA HÁBIL ]]="","",IF(AND(G15&gt;TODAY(),H15="No"),RANK(X15,$X$7:$X$995,1)+COUNTIF(X$7:X15,X15)-1,""))</f>
        <v/>
      </c>
    </row>
    <row r="16" spans="2:25" customFormat="1" ht="15" x14ac:dyDescent="0.25">
      <c r="B16" s="12"/>
      <c r="C16" s="12"/>
      <c r="D16" s="13"/>
      <c r="E16" s="16"/>
      <c r="F16" s="12"/>
      <c r="G16" s="50" t="str">
        <f t="shared" si="0"/>
        <v/>
      </c>
      <c r="H16" s="13"/>
      <c r="I16" s="13"/>
      <c r="J16" s="52" t="str">
        <f>IF(Tabla1[[#This Row],[¿PAGÓ?]]="","",IF(AND(H16="Si",I16=""),"Ingresar fecha de pago",IF(AND(H16="Si",I16&lt;=G16),0,IF(AND(H16="Si",G16&lt;I16),I16-G16,IF(AND(H16="No",Tabla1[[#This Row],[FECHA DE VENCIMIENTO DÍA HÁBIL ]]&lt;$C$5),$C$5-G16,IF(Tabla1[[#This Row],[FECHA DE VENCIMIENTO DÍA HÁBIL ]]&gt;$C$5,"",""))))))</f>
        <v/>
      </c>
      <c r="K16" s="53" t="str">
        <f t="shared" ca="1" si="1"/>
        <v/>
      </c>
      <c r="W16">
        <v>10</v>
      </c>
      <c r="X16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6" s="43" t="str">
        <f ca="1">IF(Tabla1[[#This Row],[FECHA DE VENCIMIENTO DÍA HÁBIL ]]="","",IF(AND(G16&gt;TODAY(),H16="No"),RANK(X16,$X$7:$X$995,1)+COUNTIF(X$7:X16,X16)-1,""))</f>
        <v/>
      </c>
    </row>
    <row r="17" spans="2:25" customFormat="1" ht="15" x14ac:dyDescent="0.25">
      <c r="B17" s="12"/>
      <c r="C17" s="12"/>
      <c r="D17" s="13"/>
      <c r="E17" s="16"/>
      <c r="F17" s="12"/>
      <c r="G17" s="50" t="str">
        <f t="shared" si="0"/>
        <v/>
      </c>
      <c r="H17" s="13"/>
      <c r="I17" s="13"/>
      <c r="J17" s="52" t="str">
        <f>IF(Tabla1[[#This Row],[¿PAGÓ?]]="","",IF(AND(H17="Si",I17=""),"Ingresar fecha de pago",IF(AND(H17="Si",I17&lt;=G17),0,IF(AND(H17="Si",G17&lt;I17),I17-G17,IF(AND(H17="No",Tabla1[[#This Row],[FECHA DE VENCIMIENTO DÍA HÁBIL ]]&lt;$C$5),$C$5-G17,IF(Tabla1[[#This Row],[FECHA DE VENCIMIENTO DÍA HÁBIL ]]&gt;$C$5,"",""))))))</f>
        <v/>
      </c>
      <c r="K17" s="53" t="str">
        <f t="shared" ca="1" si="1"/>
        <v/>
      </c>
      <c r="W17">
        <v>11</v>
      </c>
      <c r="X17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7" s="43" t="str">
        <f ca="1">IF(Tabla1[[#This Row],[FECHA DE VENCIMIENTO DÍA HÁBIL ]]="","",IF(AND(G17&gt;TODAY(),H17="No"),RANK(X17,$X$7:$X$995,1)+COUNTIF(X$7:X17,X17)-1,""))</f>
        <v/>
      </c>
    </row>
    <row r="18" spans="2:25" customFormat="1" ht="15" x14ac:dyDescent="0.25">
      <c r="B18" s="12"/>
      <c r="C18" s="12"/>
      <c r="D18" s="13"/>
      <c r="E18" s="16"/>
      <c r="F18" s="12"/>
      <c r="G18" s="50" t="str">
        <f t="shared" si="0"/>
        <v/>
      </c>
      <c r="H18" s="13"/>
      <c r="I18" s="13"/>
      <c r="J18" s="52" t="str">
        <f>IF(Tabla1[[#This Row],[¿PAGÓ?]]="","",IF(AND(H18="Si",I18=""),"Ingresar fecha de pago",IF(AND(H18="Si",I18&lt;=G18),0,IF(AND(H18="Si",G18&lt;I18),I18-G18,IF(AND(H18="No",Tabla1[[#This Row],[FECHA DE VENCIMIENTO DÍA HÁBIL ]]&lt;$C$5),$C$5-G18,IF(Tabla1[[#This Row],[FECHA DE VENCIMIENTO DÍA HÁBIL ]]&gt;$C$5,"",""))))))</f>
        <v/>
      </c>
      <c r="K18" s="53" t="str">
        <f t="shared" ca="1" si="1"/>
        <v/>
      </c>
      <c r="W18">
        <v>12</v>
      </c>
      <c r="X18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8" s="43" t="str">
        <f ca="1">IF(Tabla1[[#This Row],[FECHA DE VENCIMIENTO DÍA HÁBIL ]]="","",IF(AND(G18&gt;TODAY(),H18="No"),RANK(X18,$X$7:$X$995,1)+COUNTIF(X$7:X18,X18)-1,""))</f>
        <v/>
      </c>
    </row>
    <row r="19" spans="2:25" customFormat="1" ht="15" x14ac:dyDescent="0.25">
      <c r="B19" s="12"/>
      <c r="C19" s="12"/>
      <c r="D19" s="13"/>
      <c r="E19" s="16"/>
      <c r="F19" s="12"/>
      <c r="G19" s="50" t="str">
        <f t="shared" si="0"/>
        <v/>
      </c>
      <c r="H19" s="13"/>
      <c r="I19" s="13"/>
      <c r="J19" s="52" t="str">
        <f>IF(Tabla1[[#This Row],[¿PAGÓ?]]="","",IF(AND(H19="Si",I19=""),"Ingresar fecha de pago",IF(AND(H19="Si",I19&lt;=G19),0,IF(AND(H19="Si",G19&lt;I19),I19-G19,IF(AND(H19="No",Tabla1[[#This Row],[FECHA DE VENCIMIENTO DÍA HÁBIL ]]&lt;$C$5),$C$5-G19,IF(Tabla1[[#This Row],[FECHA DE VENCIMIENTO DÍA HÁBIL ]]&gt;$C$5,"",""))))))</f>
        <v/>
      </c>
      <c r="K19" s="53" t="str">
        <f t="shared" ca="1" si="1"/>
        <v/>
      </c>
      <c r="W19">
        <v>13</v>
      </c>
      <c r="X19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19" s="43" t="str">
        <f ca="1">IF(Tabla1[[#This Row],[FECHA DE VENCIMIENTO DÍA HÁBIL ]]="","",IF(AND(G19&gt;TODAY(),H19="No"),RANK(X19,$X$7:$X$995,1)+COUNTIF(X$7:X19,X19)-1,""))</f>
        <v/>
      </c>
    </row>
    <row r="20" spans="2:25" customFormat="1" ht="15" x14ac:dyDescent="0.25">
      <c r="B20" s="12"/>
      <c r="C20" s="12"/>
      <c r="D20" s="13"/>
      <c r="E20" s="16"/>
      <c r="F20" s="12"/>
      <c r="G20" s="50" t="str">
        <f t="shared" si="0"/>
        <v/>
      </c>
      <c r="H20" s="13"/>
      <c r="I20" s="13"/>
      <c r="J20" s="52" t="str">
        <f>IF(Tabla1[[#This Row],[¿PAGÓ?]]="","",IF(AND(H20="Si",I20=""),"Ingresar fecha de pago",IF(AND(H20="Si",I20&lt;=G20),0,IF(AND(H20="Si",G20&lt;I20),I20-G20,IF(AND(H20="No",Tabla1[[#This Row],[FECHA DE VENCIMIENTO DÍA HÁBIL ]]&lt;$C$5),$C$5-G20,IF(Tabla1[[#This Row],[FECHA DE VENCIMIENTO DÍA HÁBIL ]]&gt;$C$5,"",""))))))</f>
        <v/>
      </c>
      <c r="K20" s="53" t="str">
        <f t="shared" ca="1" si="1"/>
        <v/>
      </c>
      <c r="W20">
        <v>14</v>
      </c>
      <c r="X20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0" s="43" t="str">
        <f ca="1">IF(Tabla1[[#This Row],[FECHA DE VENCIMIENTO DÍA HÁBIL ]]="","",IF(AND(G20&gt;TODAY(),H20="No"),RANK(X20,$X$7:$X$995,1)+COUNTIF(X$7:X20,X20)-1,""))</f>
        <v/>
      </c>
    </row>
    <row r="21" spans="2:25" customFormat="1" ht="15" x14ac:dyDescent="0.25">
      <c r="B21" s="12"/>
      <c r="C21" s="12"/>
      <c r="D21" s="13"/>
      <c r="E21" s="16"/>
      <c r="F21" s="12"/>
      <c r="G21" s="50" t="str">
        <f t="shared" si="0"/>
        <v/>
      </c>
      <c r="H21" s="13"/>
      <c r="I21" s="13"/>
      <c r="J21" s="52" t="str">
        <f>IF(Tabla1[[#This Row],[¿PAGÓ?]]="","",IF(AND(H21="Si",I21=""),"Ingresar fecha de pago",IF(AND(H21="Si",I21&lt;=G21),0,IF(AND(H21="Si",G21&lt;I21),I21-G21,IF(AND(H21="No",Tabla1[[#This Row],[FECHA DE VENCIMIENTO DÍA HÁBIL ]]&lt;$C$5),$C$5-G21,IF(Tabla1[[#This Row],[FECHA DE VENCIMIENTO DÍA HÁBIL ]]&gt;$C$5,"",""))))))</f>
        <v/>
      </c>
      <c r="K21" s="53" t="str">
        <f t="shared" ca="1" si="1"/>
        <v/>
      </c>
      <c r="W21">
        <v>15</v>
      </c>
      <c r="X21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1" s="43" t="str">
        <f ca="1">IF(Tabla1[[#This Row],[FECHA DE VENCIMIENTO DÍA HÁBIL ]]="","",IF(AND(G21&gt;TODAY(),H21="No"),RANK(X21,$X$7:$X$995,1)+COUNTIF(X$7:X21,X21)-1,""))</f>
        <v/>
      </c>
    </row>
    <row r="22" spans="2:25" customFormat="1" ht="15" x14ac:dyDescent="0.25">
      <c r="B22" s="12"/>
      <c r="C22" s="12"/>
      <c r="D22" s="13"/>
      <c r="E22" s="16"/>
      <c r="F22" s="12"/>
      <c r="G22" s="50" t="str">
        <f t="shared" si="0"/>
        <v/>
      </c>
      <c r="H22" s="13"/>
      <c r="I22" s="13"/>
      <c r="J22" s="52" t="str">
        <f>IF(Tabla1[[#This Row],[¿PAGÓ?]]="","",IF(AND(H22="Si",I22=""),"Ingresar fecha de pago",IF(AND(H22="Si",I22&lt;=G22),0,IF(AND(H22="Si",G22&lt;I22),I22-G22,IF(AND(H22="No",Tabla1[[#This Row],[FECHA DE VENCIMIENTO DÍA HÁBIL ]]&lt;$C$5),$C$5-G22,IF(Tabla1[[#This Row],[FECHA DE VENCIMIENTO DÍA HÁBIL ]]&gt;$C$5,"",""))))))</f>
        <v/>
      </c>
      <c r="K22" s="53" t="str">
        <f t="shared" ca="1" si="1"/>
        <v/>
      </c>
      <c r="W22">
        <v>16</v>
      </c>
      <c r="X22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2" s="43" t="str">
        <f ca="1">IF(Tabla1[[#This Row],[FECHA DE VENCIMIENTO DÍA HÁBIL ]]="","",IF(AND(G22&gt;TODAY(),H22="No"),RANK(X22,$X$7:$X$995,1)+COUNTIF(X$7:X22,X22)-1,""))</f>
        <v/>
      </c>
    </row>
    <row r="23" spans="2:25" customFormat="1" ht="15" x14ac:dyDescent="0.25">
      <c r="B23" s="12"/>
      <c r="C23" s="12"/>
      <c r="D23" s="13"/>
      <c r="E23" s="16"/>
      <c r="F23" s="12"/>
      <c r="G23" s="50" t="str">
        <f t="shared" si="0"/>
        <v/>
      </c>
      <c r="H23" s="13"/>
      <c r="I23" s="13"/>
      <c r="J23" s="52" t="str">
        <f>IF(Tabla1[[#This Row],[¿PAGÓ?]]="","",IF(AND(H23="Si",I23=""),"Ingresar fecha de pago",IF(AND(H23="Si",I23&lt;=G23),0,IF(AND(H23="Si",G23&lt;I23),I23-G23,IF(AND(H23="No",Tabla1[[#This Row],[FECHA DE VENCIMIENTO DÍA HÁBIL ]]&lt;$C$5),$C$5-G23,IF(Tabla1[[#This Row],[FECHA DE VENCIMIENTO DÍA HÁBIL ]]&gt;$C$5,"",""))))))</f>
        <v/>
      </c>
      <c r="K23" s="53" t="str">
        <f t="shared" ca="1" si="1"/>
        <v/>
      </c>
      <c r="W23">
        <v>17</v>
      </c>
      <c r="X23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3" s="43" t="str">
        <f ca="1">IF(Tabla1[[#This Row],[FECHA DE VENCIMIENTO DÍA HÁBIL ]]="","",IF(AND(G23&gt;TODAY(),H23="No"),RANK(X23,$X$7:$X$995,1)+COUNTIF(X$7:X23,X23)-1,""))</f>
        <v/>
      </c>
    </row>
    <row r="24" spans="2:25" customFormat="1" ht="15" x14ac:dyDescent="0.25">
      <c r="B24" s="12"/>
      <c r="C24" s="12"/>
      <c r="D24" s="13"/>
      <c r="E24" s="16"/>
      <c r="F24" s="12"/>
      <c r="G24" s="50" t="str">
        <f t="shared" si="0"/>
        <v/>
      </c>
      <c r="H24" s="13"/>
      <c r="I24" s="13"/>
      <c r="J24" s="52" t="str">
        <f>IF(Tabla1[[#This Row],[¿PAGÓ?]]="","",IF(AND(H24="Si",I24=""),"Ingresar fecha de pago",IF(AND(H24="Si",I24&lt;=G24),0,IF(AND(H24="Si",G24&lt;I24),I24-G24,IF(AND(H24="No",Tabla1[[#This Row],[FECHA DE VENCIMIENTO DÍA HÁBIL ]]&lt;$C$5),$C$5-G24,IF(Tabla1[[#This Row],[FECHA DE VENCIMIENTO DÍA HÁBIL ]]&gt;$C$5,"",""))))))</f>
        <v/>
      </c>
      <c r="K24" s="53" t="str">
        <f t="shared" ca="1" si="1"/>
        <v/>
      </c>
      <c r="W24">
        <v>18</v>
      </c>
      <c r="X24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4" s="43" t="str">
        <f ca="1">IF(Tabla1[[#This Row],[FECHA DE VENCIMIENTO DÍA HÁBIL ]]="","",IF(AND(G24&gt;TODAY(),H24="No"),RANK(X24,$X$7:$X$995,1)+COUNTIF(X$7:X24,X24)-1,""))</f>
        <v/>
      </c>
    </row>
    <row r="25" spans="2:25" customFormat="1" ht="15" x14ac:dyDescent="0.25">
      <c r="B25" s="12"/>
      <c r="C25" s="12"/>
      <c r="D25" s="13"/>
      <c r="E25" s="16"/>
      <c r="F25" s="12"/>
      <c r="G25" s="50" t="str">
        <f t="shared" si="0"/>
        <v/>
      </c>
      <c r="H25" s="13"/>
      <c r="I25" s="13"/>
      <c r="J25" s="52" t="str">
        <f>IF(Tabla1[[#This Row],[¿PAGÓ?]]="","",IF(AND(H25="Si",I25=""),"Ingresar fecha de pago",IF(AND(H25="Si",I25&lt;=G25),0,IF(AND(H25="Si",G25&lt;I25),I25-G25,IF(AND(H25="No",Tabla1[[#This Row],[FECHA DE VENCIMIENTO DÍA HÁBIL ]]&lt;$C$5),$C$5-G25,IF(Tabla1[[#This Row],[FECHA DE VENCIMIENTO DÍA HÁBIL ]]&gt;$C$5,"",""))))))</f>
        <v/>
      </c>
      <c r="K25" s="53" t="str">
        <f t="shared" ca="1" si="1"/>
        <v/>
      </c>
      <c r="W25">
        <v>19</v>
      </c>
      <c r="X25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5" s="43" t="str">
        <f ca="1">IF(Tabla1[[#This Row],[FECHA DE VENCIMIENTO DÍA HÁBIL ]]="","",IF(AND(G25&gt;TODAY(),H25="No"),RANK(X25,$X$7:$X$995,1)+COUNTIF(X$7:X25,X25)-1,""))</f>
        <v/>
      </c>
    </row>
    <row r="26" spans="2:25" customFormat="1" ht="15" x14ac:dyDescent="0.25">
      <c r="B26" s="12"/>
      <c r="C26" s="12"/>
      <c r="D26" s="13"/>
      <c r="E26" s="16"/>
      <c r="F26" s="12"/>
      <c r="G26" s="50" t="str">
        <f t="shared" si="0"/>
        <v/>
      </c>
      <c r="H26" s="13"/>
      <c r="I26" s="13"/>
      <c r="J26" s="52" t="str">
        <f>IF(Tabla1[[#This Row],[¿PAGÓ?]]="","",IF(AND(H26="Si",I26=""),"Ingresar fecha de pago",IF(AND(H26="Si",I26&lt;=G26),0,IF(AND(H26="Si",G26&lt;I26),I26-G26,IF(AND(H26="No",Tabla1[[#This Row],[FECHA DE VENCIMIENTO DÍA HÁBIL ]]&lt;$C$5),$C$5-G26,IF(Tabla1[[#This Row],[FECHA DE VENCIMIENTO DÍA HÁBIL ]]&gt;$C$5,"",""))))))</f>
        <v/>
      </c>
      <c r="K26" s="53" t="str">
        <f t="shared" ca="1" si="1"/>
        <v/>
      </c>
      <c r="W26">
        <v>20</v>
      </c>
      <c r="X26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6" s="43" t="str">
        <f ca="1">IF(Tabla1[[#This Row],[FECHA DE VENCIMIENTO DÍA HÁBIL ]]="","",IF(AND(G26&gt;TODAY(),H26="No"),RANK(X26,$X$7:$X$995,1)+COUNTIF(X$7:X26,X26)-1,""))</f>
        <v/>
      </c>
    </row>
    <row r="27" spans="2:25" customFormat="1" ht="15" x14ac:dyDescent="0.25">
      <c r="B27" s="12"/>
      <c r="C27" s="12"/>
      <c r="D27" s="13"/>
      <c r="E27" s="16"/>
      <c r="F27" s="12"/>
      <c r="G27" s="50" t="str">
        <f t="shared" si="0"/>
        <v/>
      </c>
      <c r="H27" s="13"/>
      <c r="I27" s="13"/>
      <c r="J27" s="52" t="str">
        <f>IF(Tabla1[[#This Row],[¿PAGÓ?]]="","",IF(AND(H27="Si",I27=""),"Ingresar fecha de pago",IF(AND(H27="Si",I27&lt;=G27),0,IF(AND(H27="Si",G27&lt;I27),I27-G27,IF(AND(H27="No",Tabla1[[#This Row],[FECHA DE VENCIMIENTO DÍA HÁBIL ]]&lt;$C$5),$C$5-G27,IF(Tabla1[[#This Row],[FECHA DE VENCIMIENTO DÍA HÁBIL ]]&gt;$C$5,"",""))))))</f>
        <v/>
      </c>
      <c r="K27" s="53" t="str">
        <f t="shared" ca="1" si="1"/>
        <v/>
      </c>
      <c r="W27">
        <v>21</v>
      </c>
      <c r="X27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7" s="43" t="str">
        <f ca="1">IF(Tabla1[[#This Row],[FECHA DE VENCIMIENTO DÍA HÁBIL ]]="","",IF(AND(G27&gt;TODAY(),H27="No"),RANK(X27,$X$7:$X$995,1)+COUNTIF(X$7:X27,X27)-1,""))</f>
        <v/>
      </c>
    </row>
    <row r="28" spans="2:25" customFormat="1" ht="15" x14ac:dyDescent="0.25">
      <c r="B28" s="12"/>
      <c r="C28" s="12"/>
      <c r="D28" s="13"/>
      <c r="E28" s="16"/>
      <c r="F28" s="12"/>
      <c r="G28" s="50" t="str">
        <f t="shared" si="0"/>
        <v/>
      </c>
      <c r="H28" s="13"/>
      <c r="I28" s="13"/>
      <c r="J28" s="52" t="str">
        <f>IF(Tabla1[[#This Row],[¿PAGÓ?]]="","",IF(AND(H28="Si",I28=""),"Ingresar fecha de pago",IF(AND(H28="Si",I28&lt;=G28),0,IF(AND(H28="Si",G28&lt;I28),I28-G28,IF(AND(H28="No",Tabla1[[#This Row],[FECHA DE VENCIMIENTO DÍA HÁBIL ]]&lt;$C$5),$C$5-G28,IF(Tabla1[[#This Row],[FECHA DE VENCIMIENTO DÍA HÁBIL ]]&gt;$C$5,"",""))))))</f>
        <v/>
      </c>
      <c r="K28" s="53" t="str">
        <f t="shared" ca="1" si="1"/>
        <v/>
      </c>
      <c r="W28">
        <v>22</v>
      </c>
      <c r="X28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8" s="43" t="str">
        <f ca="1">IF(Tabla1[[#This Row],[FECHA DE VENCIMIENTO DÍA HÁBIL ]]="","",IF(AND(G28&gt;TODAY(),H28="No"),RANK(X28,$X$7:$X$995,1)+COUNTIF(X$7:X28,X28)-1,""))</f>
        <v/>
      </c>
    </row>
    <row r="29" spans="2:25" customFormat="1" ht="15" x14ac:dyDescent="0.25">
      <c r="B29" s="12"/>
      <c r="C29" s="12"/>
      <c r="D29" s="13"/>
      <c r="E29" s="16"/>
      <c r="F29" s="12"/>
      <c r="G29" s="50" t="str">
        <f t="shared" si="0"/>
        <v/>
      </c>
      <c r="H29" s="13"/>
      <c r="I29" s="13"/>
      <c r="J29" s="52" t="str">
        <f>IF(Tabla1[[#This Row],[¿PAGÓ?]]="","",IF(AND(H29="Si",I29=""),"Ingresar fecha de pago",IF(AND(H29="Si",I29&lt;=G29),0,IF(AND(H29="Si",G29&lt;I29),I29-G29,IF(AND(H29="No",Tabla1[[#This Row],[FECHA DE VENCIMIENTO DÍA HÁBIL ]]&lt;$C$5),$C$5-G29,IF(Tabla1[[#This Row],[FECHA DE VENCIMIENTO DÍA HÁBIL ]]&gt;$C$5,"",""))))))</f>
        <v/>
      </c>
      <c r="K29" s="53" t="str">
        <f t="shared" ca="1" si="1"/>
        <v/>
      </c>
      <c r="W29">
        <v>23</v>
      </c>
      <c r="X29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29" s="43" t="str">
        <f ca="1">IF(Tabla1[[#This Row],[FECHA DE VENCIMIENTO DÍA HÁBIL ]]="","",IF(AND(G29&gt;TODAY(),H29="No"),RANK(X29,$X$7:$X$995,1)+COUNTIF(X$7:X29,X29)-1,""))</f>
        <v/>
      </c>
    </row>
    <row r="30" spans="2:25" customFormat="1" ht="15" x14ac:dyDescent="0.25">
      <c r="B30" s="12"/>
      <c r="C30" s="12"/>
      <c r="D30" s="13"/>
      <c r="E30" s="16"/>
      <c r="F30" s="12"/>
      <c r="G30" s="50" t="str">
        <f t="shared" si="0"/>
        <v/>
      </c>
      <c r="H30" s="13"/>
      <c r="I30" s="13"/>
      <c r="J30" s="52" t="str">
        <f>IF(Tabla1[[#This Row],[¿PAGÓ?]]="","",IF(AND(H30="Si",I30=""),"Ingresar fecha de pago",IF(AND(H30="Si",I30&lt;=G30),0,IF(AND(H30="Si",G30&lt;I30),I30-G30,IF(AND(H30="No",Tabla1[[#This Row],[FECHA DE VENCIMIENTO DÍA HÁBIL ]]&lt;$C$5),$C$5-G30,IF(Tabla1[[#This Row],[FECHA DE VENCIMIENTO DÍA HÁBIL ]]&gt;$C$5,"",""))))))</f>
        <v/>
      </c>
      <c r="K30" s="53" t="str">
        <f t="shared" ca="1" si="1"/>
        <v/>
      </c>
      <c r="W30">
        <v>24</v>
      </c>
      <c r="X30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0" s="43" t="str">
        <f ca="1">IF(Tabla1[[#This Row],[FECHA DE VENCIMIENTO DÍA HÁBIL ]]="","",IF(AND(G30&gt;TODAY(),H30="No"),RANK(X30,$X$7:$X$995,1)+COUNTIF(X$7:X30,X30)-1,""))</f>
        <v/>
      </c>
    </row>
    <row r="31" spans="2:25" customFormat="1" ht="15" x14ac:dyDescent="0.25">
      <c r="B31" s="12"/>
      <c r="C31" s="12"/>
      <c r="D31" s="13"/>
      <c r="E31" s="16"/>
      <c r="F31" s="12"/>
      <c r="G31" s="50" t="str">
        <f t="shared" si="0"/>
        <v/>
      </c>
      <c r="H31" s="13"/>
      <c r="I31" s="13"/>
      <c r="J31" s="52" t="str">
        <f>IF(Tabla1[[#This Row],[¿PAGÓ?]]="","",IF(AND(H31="Si",I31=""),"Ingresar fecha de pago",IF(AND(H31="Si",I31&lt;=G31),0,IF(AND(H31="Si",G31&lt;I31),I31-G31,IF(AND(H31="No",Tabla1[[#This Row],[FECHA DE VENCIMIENTO DÍA HÁBIL ]]&lt;$C$5),$C$5-G31,IF(Tabla1[[#This Row],[FECHA DE VENCIMIENTO DÍA HÁBIL ]]&gt;$C$5,"",""))))))</f>
        <v/>
      </c>
      <c r="K31" s="53" t="str">
        <f t="shared" ca="1" si="1"/>
        <v/>
      </c>
      <c r="W31">
        <v>25</v>
      </c>
      <c r="X31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1" s="43" t="str">
        <f ca="1">IF(Tabla1[[#This Row],[FECHA DE VENCIMIENTO DÍA HÁBIL ]]="","",IF(AND(G31&gt;TODAY(),H31="No"),RANK(X31,$X$7:$X$995,1)+COUNTIF(X$7:X31,X31)-1,""))</f>
        <v/>
      </c>
    </row>
    <row r="32" spans="2:25" customFormat="1" ht="15" x14ac:dyDescent="0.25">
      <c r="B32" s="12"/>
      <c r="C32" s="12"/>
      <c r="D32" s="13"/>
      <c r="E32" s="16"/>
      <c r="F32" s="12"/>
      <c r="G32" s="50" t="str">
        <f t="shared" si="0"/>
        <v/>
      </c>
      <c r="H32" s="13"/>
      <c r="I32" s="12"/>
      <c r="J32" s="52" t="str">
        <f>IF(Tabla1[[#This Row],[¿PAGÓ?]]="","",IF(AND(H32="Si",I32=""),"Ingresar fecha de pago",IF(AND(H32="Si",I32&lt;=G32),0,IF(AND(H32="Si",G32&lt;I32),I32-G32,IF(AND(H32="No",Tabla1[[#This Row],[FECHA DE VENCIMIENTO DÍA HÁBIL ]]&lt;$C$5),$C$5-G32,IF(Tabla1[[#This Row],[FECHA DE VENCIMIENTO DÍA HÁBIL ]]&gt;$C$5,"",""))))))</f>
        <v/>
      </c>
      <c r="K32" s="53" t="str">
        <f t="shared" ca="1" si="1"/>
        <v/>
      </c>
      <c r="W32">
        <v>26</v>
      </c>
      <c r="X32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2" s="43" t="str">
        <f ca="1">IF(Tabla1[[#This Row],[FECHA DE VENCIMIENTO DÍA HÁBIL ]]="","",IF(AND(G32&gt;TODAY(),H32="No"),RANK(X32,$X$7:$X$995,1)+COUNTIF(X$7:X32,X32)-1,""))</f>
        <v/>
      </c>
    </row>
    <row r="33" spans="2:25" customFormat="1" ht="15" x14ac:dyDescent="0.25">
      <c r="B33" s="12"/>
      <c r="C33" s="12"/>
      <c r="D33" s="13"/>
      <c r="E33" s="16"/>
      <c r="F33" s="12"/>
      <c r="G33" s="50" t="str">
        <f t="shared" si="0"/>
        <v/>
      </c>
      <c r="H33" s="13"/>
      <c r="I33" s="12"/>
      <c r="J33" s="52" t="str">
        <f>IF(Tabla1[[#This Row],[¿PAGÓ?]]="","",IF(AND(H33="Si",I33=""),"Ingresar fecha de pago",IF(AND(H33="Si",I33&lt;=G33),0,IF(AND(H33="Si",G33&lt;I33),I33-G33,IF(AND(H33="No",Tabla1[[#This Row],[FECHA DE VENCIMIENTO DÍA HÁBIL ]]&lt;$C$5),$C$5-G33,IF(Tabla1[[#This Row],[FECHA DE VENCIMIENTO DÍA HÁBIL ]]&gt;$C$5,"",""))))))</f>
        <v/>
      </c>
      <c r="K33" s="53" t="str">
        <f t="shared" ca="1" si="1"/>
        <v/>
      </c>
      <c r="W33">
        <v>27</v>
      </c>
      <c r="X33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3" s="43" t="str">
        <f ca="1">IF(Tabla1[[#This Row],[FECHA DE VENCIMIENTO DÍA HÁBIL ]]="","",IF(AND(G33&gt;TODAY(),H33="No"),RANK(X33,$X$7:$X$995,1)+COUNTIF(X$7:X33,X33)-1,""))</f>
        <v/>
      </c>
    </row>
    <row r="34" spans="2:25" customFormat="1" ht="15" x14ac:dyDescent="0.25">
      <c r="B34" s="12"/>
      <c r="C34" s="12"/>
      <c r="D34" s="13"/>
      <c r="E34" s="16"/>
      <c r="F34" s="12"/>
      <c r="G34" s="50" t="str">
        <f t="shared" si="0"/>
        <v/>
      </c>
      <c r="H34" s="13"/>
      <c r="I34" s="12"/>
      <c r="J34" s="52" t="str">
        <f>IF(Tabla1[[#This Row],[¿PAGÓ?]]="","",IF(AND(H34="Si",I34=""),"Ingresar fecha de pago",IF(AND(H34="Si",I34&lt;=G34),0,IF(AND(H34="Si",G34&lt;I34),I34-G34,IF(AND(H34="No",Tabla1[[#This Row],[FECHA DE VENCIMIENTO DÍA HÁBIL ]]&lt;$C$5),$C$5-G34,IF(Tabla1[[#This Row],[FECHA DE VENCIMIENTO DÍA HÁBIL ]]&gt;$C$5,"",""))))))</f>
        <v/>
      </c>
      <c r="K34" s="53" t="str">
        <f t="shared" ca="1" si="1"/>
        <v/>
      </c>
      <c r="W34">
        <v>28</v>
      </c>
      <c r="X34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4" s="43" t="str">
        <f ca="1">IF(Tabla1[[#This Row],[FECHA DE VENCIMIENTO DÍA HÁBIL ]]="","",IF(AND(G34&gt;TODAY(),H34="No"),RANK(X34,$X$7:$X$995,1)+COUNTIF(X$7:X34,X34)-1,""))</f>
        <v/>
      </c>
    </row>
    <row r="35" spans="2:25" customFormat="1" ht="15" x14ac:dyDescent="0.25">
      <c r="B35" s="12"/>
      <c r="C35" s="12"/>
      <c r="D35" s="13"/>
      <c r="E35" s="16"/>
      <c r="F35" s="12"/>
      <c r="G35" s="50" t="str">
        <f t="shared" si="0"/>
        <v/>
      </c>
      <c r="H35" s="13"/>
      <c r="I35" s="12"/>
      <c r="J35" s="52" t="str">
        <f>IF(Tabla1[[#This Row],[¿PAGÓ?]]="","",IF(AND(H35="Si",I35=""),"Ingresar fecha de pago",IF(AND(H35="Si",I35&lt;=G35),0,IF(AND(H35="Si",G35&lt;I35),I35-G35,IF(AND(H35="No",Tabla1[[#This Row],[FECHA DE VENCIMIENTO DÍA HÁBIL ]]&lt;$C$5),$C$5-G35,IF(Tabla1[[#This Row],[FECHA DE VENCIMIENTO DÍA HÁBIL ]]&gt;$C$5,"",""))))))</f>
        <v/>
      </c>
      <c r="K35" s="53" t="str">
        <f t="shared" ca="1" si="1"/>
        <v/>
      </c>
      <c r="W35">
        <v>29</v>
      </c>
      <c r="X35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5" s="43" t="str">
        <f ca="1">IF(Tabla1[[#This Row],[FECHA DE VENCIMIENTO DÍA HÁBIL ]]="","",IF(AND(G35&gt;TODAY(),H35="No"),RANK(X35,$X$7:$X$995,1)+COUNTIF(X$7:X35,X35)-1,""))</f>
        <v/>
      </c>
    </row>
    <row r="36" spans="2:25" customFormat="1" ht="15" x14ac:dyDescent="0.25">
      <c r="B36" s="12"/>
      <c r="C36" s="12"/>
      <c r="D36" s="13"/>
      <c r="E36" s="16"/>
      <c r="F36" s="12"/>
      <c r="G36" s="50" t="str">
        <f t="shared" si="0"/>
        <v/>
      </c>
      <c r="H36" s="13"/>
      <c r="I36" s="12"/>
      <c r="J36" s="52" t="str">
        <f>IF(Tabla1[[#This Row],[¿PAGÓ?]]="","",IF(AND(H36="Si",I36=""),"Ingresar fecha de pago",IF(AND(H36="Si",I36&lt;=G36),0,IF(AND(H36="Si",G36&lt;I36),I36-G36,IF(AND(H36="No",Tabla1[[#This Row],[FECHA DE VENCIMIENTO DÍA HÁBIL ]]&lt;$C$5),$C$5-G36,IF(Tabla1[[#This Row],[FECHA DE VENCIMIENTO DÍA HÁBIL ]]&gt;$C$5,"",""))))))</f>
        <v/>
      </c>
      <c r="K36" s="53" t="str">
        <f t="shared" ca="1" si="1"/>
        <v/>
      </c>
      <c r="W36">
        <v>30</v>
      </c>
      <c r="X36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6" s="43" t="str">
        <f ca="1">IF(Tabla1[[#This Row],[FECHA DE VENCIMIENTO DÍA HÁBIL ]]="","",IF(AND(G36&gt;TODAY(),H36="No"),RANK(X36,$X$7:$X$995,1)+COUNTIF(X$7:X36,X36)-1,""))</f>
        <v/>
      </c>
    </row>
    <row r="37" spans="2:25" customFormat="1" ht="15" x14ac:dyDescent="0.25">
      <c r="B37" s="12"/>
      <c r="C37" s="12"/>
      <c r="D37" s="13"/>
      <c r="E37" s="16"/>
      <c r="F37" s="12"/>
      <c r="G37" s="50" t="str">
        <f t="shared" si="0"/>
        <v/>
      </c>
      <c r="H37" s="13"/>
      <c r="I37" s="12"/>
      <c r="J37" s="52" t="str">
        <f>IF(Tabla1[[#This Row],[¿PAGÓ?]]="","",IF(AND(H37="Si",I37=""),"Ingresar fecha de pago",IF(AND(H37="Si",I37&lt;=G37),0,IF(AND(H37="Si",G37&lt;I37),I37-G37,IF(AND(H37="No",Tabla1[[#This Row],[FECHA DE VENCIMIENTO DÍA HÁBIL ]]&lt;$C$5),$C$5-G37,IF(Tabla1[[#This Row],[FECHA DE VENCIMIENTO DÍA HÁBIL ]]&gt;$C$5,"",""))))))</f>
        <v/>
      </c>
      <c r="K37" s="53" t="str">
        <f t="shared" ca="1" si="1"/>
        <v/>
      </c>
      <c r="W37">
        <v>31</v>
      </c>
      <c r="X37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7" s="43" t="str">
        <f ca="1">IF(Tabla1[[#This Row],[FECHA DE VENCIMIENTO DÍA HÁBIL ]]="","",IF(AND(G37&gt;TODAY(),H37="No"),RANK(X37,$X$7:$X$995,1)+COUNTIF(X$7:X37,X37)-1,""))</f>
        <v/>
      </c>
    </row>
    <row r="38" spans="2:25" customFormat="1" ht="15" x14ac:dyDescent="0.25">
      <c r="B38" s="12"/>
      <c r="C38" s="12"/>
      <c r="D38" s="13"/>
      <c r="E38" s="16"/>
      <c r="F38" s="12"/>
      <c r="G38" s="50" t="str">
        <f t="shared" si="0"/>
        <v/>
      </c>
      <c r="H38" s="13"/>
      <c r="I38" s="12"/>
      <c r="J38" s="52" t="str">
        <f>IF(Tabla1[[#This Row],[¿PAGÓ?]]="","",IF(AND(H38="Si",I38=""),"Ingresar fecha de pago",IF(AND(H38="Si",I38&lt;=G38),0,IF(AND(H38="Si",G38&lt;I38),I38-G38,IF(AND(H38="No",Tabla1[[#This Row],[FECHA DE VENCIMIENTO DÍA HÁBIL ]]&lt;$C$5),$C$5-G38,IF(Tabla1[[#This Row],[FECHA DE VENCIMIENTO DÍA HÁBIL ]]&gt;$C$5,"",""))))))</f>
        <v/>
      </c>
      <c r="K38" s="53" t="str">
        <f t="shared" ca="1" si="1"/>
        <v/>
      </c>
      <c r="W38">
        <v>32</v>
      </c>
      <c r="X38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8" s="43" t="str">
        <f ca="1">IF(Tabla1[[#This Row],[FECHA DE VENCIMIENTO DÍA HÁBIL ]]="","",IF(AND(G38&gt;TODAY(),H38="No"),RANK(X38,$X$7:$X$995,1)+COUNTIF(X$7:X38,X38)-1,""))</f>
        <v/>
      </c>
    </row>
    <row r="39" spans="2:25" customFormat="1" ht="15" x14ac:dyDescent="0.25">
      <c r="B39" s="12"/>
      <c r="C39" s="12"/>
      <c r="D39" s="13"/>
      <c r="E39" s="16"/>
      <c r="F39" s="12"/>
      <c r="G39" s="50" t="str">
        <f t="shared" si="0"/>
        <v/>
      </c>
      <c r="H39" s="13"/>
      <c r="I39" s="12"/>
      <c r="J39" s="52" t="str">
        <f>IF(Tabla1[[#This Row],[¿PAGÓ?]]="","",IF(AND(H39="Si",I39=""),"Ingresar fecha de pago",IF(AND(H39="Si",I39&lt;=G39),0,IF(AND(H39="Si",G39&lt;I39),I39-G39,IF(AND(H39="No",Tabla1[[#This Row],[FECHA DE VENCIMIENTO DÍA HÁBIL ]]&lt;$C$5),$C$5-G39,IF(Tabla1[[#This Row],[FECHA DE VENCIMIENTO DÍA HÁBIL ]]&gt;$C$5,"",""))))))</f>
        <v/>
      </c>
      <c r="K39" s="53" t="str">
        <f t="shared" ref="K39:K58" ca="1" si="2">IF(AND(H39="No",G39&lt;$C$5),"VENCIDA: Hacer Seguimiento","")</f>
        <v/>
      </c>
      <c r="W39">
        <v>33</v>
      </c>
      <c r="X39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39" s="43" t="str">
        <f ca="1">IF(Tabla1[[#This Row],[FECHA DE VENCIMIENTO DÍA HÁBIL ]]="","",IF(AND(G39&gt;TODAY(),H39="No"),RANK(X39,$X$7:$X$995,1)+COUNTIF(X$7:X39,X39)-1,""))</f>
        <v/>
      </c>
    </row>
    <row r="40" spans="2:25" customFormat="1" ht="15" x14ac:dyDescent="0.25">
      <c r="B40" s="12"/>
      <c r="C40" s="12"/>
      <c r="D40" s="13"/>
      <c r="E40" s="16"/>
      <c r="F40" s="12"/>
      <c r="G40" s="50" t="str">
        <f t="shared" si="0"/>
        <v/>
      </c>
      <c r="H40" s="13"/>
      <c r="I40" s="12"/>
      <c r="J40" s="52" t="str">
        <f>IF(Tabla1[[#This Row],[¿PAGÓ?]]="","",IF(AND(H40="Si",I40=""),"Ingresar fecha de pago",IF(AND(H40="Si",I40&lt;=G40),0,IF(AND(H40="Si",G40&lt;I40),I40-G40,IF(AND(H40="No",Tabla1[[#This Row],[FECHA DE VENCIMIENTO DÍA HÁBIL ]]&lt;$C$5),$C$5-G40,IF(Tabla1[[#This Row],[FECHA DE VENCIMIENTO DÍA HÁBIL ]]&gt;$C$5,"",""))))))</f>
        <v/>
      </c>
      <c r="K40" s="53" t="str">
        <f t="shared" ca="1" si="2"/>
        <v/>
      </c>
      <c r="W40">
        <v>34</v>
      </c>
      <c r="X40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0" s="43" t="str">
        <f ca="1">IF(Tabla1[[#This Row],[FECHA DE VENCIMIENTO DÍA HÁBIL ]]="","",IF(AND(G40&gt;TODAY(),H40="No"),RANK(X40,$X$7:$X$995,1)+COUNTIF(X$7:X40,X40)-1,""))</f>
        <v/>
      </c>
    </row>
    <row r="41" spans="2:25" customFormat="1" ht="15" x14ac:dyDescent="0.25">
      <c r="B41" s="17"/>
      <c r="C41" s="17"/>
      <c r="D41" s="17"/>
      <c r="E41" s="17"/>
      <c r="F41" s="18"/>
      <c r="G41" s="50" t="str">
        <f t="shared" si="0"/>
        <v/>
      </c>
      <c r="H41" s="13"/>
      <c r="I41" s="19"/>
      <c r="J41" s="52" t="str">
        <f>IF(Tabla1[[#This Row],[¿PAGÓ?]]="","",IF(AND(H41="Si",I41=""),"Ingresar fecha de pago",IF(AND(H41="Si",I41&lt;=G41),0,IF(AND(H41="Si",G41&lt;I41),I41-G41,IF(AND(H41="No",Tabla1[[#This Row],[FECHA DE VENCIMIENTO DÍA HÁBIL ]]&lt;$C$5),$C$5-G41,IF(Tabla1[[#This Row],[FECHA DE VENCIMIENTO DÍA HÁBIL ]]&gt;$C$5,"",""))))))</f>
        <v/>
      </c>
      <c r="K41" s="53" t="str">
        <f t="shared" ca="1" si="2"/>
        <v/>
      </c>
      <c r="W41">
        <v>35</v>
      </c>
      <c r="X41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1" s="43" t="str">
        <f ca="1">IF(Tabla1[[#This Row],[FECHA DE VENCIMIENTO DÍA HÁBIL ]]="","",IF(AND(G41&gt;TODAY(),H41="No"),RANK(X41,$X$7:$X$995,1)+COUNTIF(X$7:X41,X41)-1,""))</f>
        <v/>
      </c>
    </row>
    <row r="42" spans="2:25" customFormat="1" ht="15" x14ac:dyDescent="0.25">
      <c r="B42" s="17"/>
      <c r="C42" s="17"/>
      <c r="D42" s="17"/>
      <c r="E42" s="17"/>
      <c r="F42" s="18"/>
      <c r="G42" s="50" t="str">
        <f t="shared" si="0"/>
        <v/>
      </c>
      <c r="H42" s="13"/>
      <c r="I42" s="19"/>
      <c r="J42" s="52" t="str">
        <f>IF(Tabla1[[#This Row],[¿PAGÓ?]]="","",IF(AND(H42="Si",I42=""),"Ingresar fecha de pago",IF(AND(H42="Si",I42&lt;=G42),0,IF(AND(H42="Si",G42&lt;I42),I42-G42,IF(AND(H42="No",Tabla1[[#This Row],[FECHA DE VENCIMIENTO DÍA HÁBIL ]]&lt;$C$5),$C$5-G42,IF(Tabla1[[#This Row],[FECHA DE VENCIMIENTO DÍA HÁBIL ]]&gt;$C$5,"",""))))))</f>
        <v/>
      </c>
      <c r="K42" s="53" t="str">
        <f t="shared" ca="1" si="2"/>
        <v/>
      </c>
      <c r="W42">
        <v>36</v>
      </c>
      <c r="X42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2" s="43" t="str">
        <f ca="1">IF(Tabla1[[#This Row],[FECHA DE VENCIMIENTO DÍA HÁBIL ]]="","",IF(AND(G42&gt;TODAY(),H42="No"),RANK(X42,$X$7:$X$995,1)+COUNTIF(X$7:X42,X42)-1,""))</f>
        <v/>
      </c>
    </row>
    <row r="43" spans="2:25" customFormat="1" ht="15" x14ac:dyDescent="0.25">
      <c r="B43" s="17"/>
      <c r="C43" s="17"/>
      <c r="D43" s="17"/>
      <c r="E43" s="17"/>
      <c r="F43" s="18"/>
      <c r="G43" s="50" t="str">
        <f t="shared" si="0"/>
        <v/>
      </c>
      <c r="H43" s="13"/>
      <c r="I43" s="19"/>
      <c r="J43" s="52" t="str">
        <f>IF(Tabla1[[#This Row],[¿PAGÓ?]]="","",IF(AND(H43="Si",I43=""),"Ingresar fecha de pago",IF(AND(H43="Si",I43&lt;=G43),0,IF(AND(H43="Si",G43&lt;I43),I43-G43,IF(AND(H43="No",Tabla1[[#This Row],[FECHA DE VENCIMIENTO DÍA HÁBIL ]]&lt;$C$5),$C$5-G43,IF(Tabla1[[#This Row],[FECHA DE VENCIMIENTO DÍA HÁBIL ]]&gt;$C$5,"",""))))))</f>
        <v/>
      </c>
      <c r="K43" s="53" t="str">
        <f t="shared" ca="1" si="2"/>
        <v/>
      </c>
      <c r="W43">
        <v>37</v>
      </c>
      <c r="X43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3" s="43" t="str">
        <f ca="1">IF(Tabla1[[#This Row],[FECHA DE VENCIMIENTO DÍA HÁBIL ]]="","",IF(AND(G43&gt;TODAY(),H43="No"),RANK(X43,$X$7:$X$995,1)+COUNTIF(X$7:X43,X43)-1,""))</f>
        <v/>
      </c>
    </row>
    <row r="44" spans="2:25" customFormat="1" ht="15" x14ac:dyDescent="0.25">
      <c r="B44" s="17"/>
      <c r="C44" s="17"/>
      <c r="D44" s="17"/>
      <c r="E44" s="17"/>
      <c r="F44" s="18"/>
      <c r="G44" s="50" t="str">
        <f t="shared" si="0"/>
        <v/>
      </c>
      <c r="H44" s="13"/>
      <c r="I44" s="19"/>
      <c r="J44" s="52" t="str">
        <f>IF(Tabla1[[#This Row],[¿PAGÓ?]]="","",IF(AND(H44="Si",I44=""),"Ingresar fecha de pago",IF(AND(H44="Si",I44&lt;=G44),0,IF(AND(H44="Si",G44&lt;I44),I44-G44,IF(AND(H44="No",Tabla1[[#This Row],[FECHA DE VENCIMIENTO DÍA HÁBIL ]]&lt;$C$5),$C$5-G44,IF(Tabla1[[#This Row],[FECHA DE VENCIMIENTO DÍA HÁBIL ]]&gt;$C$5,"",""))))))</f>
        <v/>
      </c>
      <c r="K44" s="53" t="str">
        <f t="shared" ca="1" si="2"/>
        <v/>
      </c>
      <c r="W44">
        <v>38</v>
      </c>
      <c r="X44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4" s="43" t="str">
        <f ca="1">IF(Tabla1[[#This Row],[FECHA DE VENCIMIENTO DÍA HÁBIL ]]="","",IF(AND(G44&gt;TODAY(),H44="No"),RANK(X44,$X$7:$X$995,1)+COUNTIF(X$7:X44,X44)-1,""))</f>
        <v/>
      </c>
    </row>
    <row r="45" spans="2:25" customFormat="1" ht="15" x14ac:dyDescent="0.25">
      <c r="B45" s="17"/>
      <c r="C45" s="17"/>
      <c r="D45" s="17"/>
      <c r="E45" s="17"/>
      <c r="F45" s="18"/>
      <c r="G45" s="50" t="str">
        <f t="shared" si="0"/>
        <v/>
      </c>
      <c r="H45" s="13"/>
      <c r="I45" s="19"/>
      <c r="J45" s="52" t="str">
        <f>IF(Tabla1[[#This Row],[¿PAGÓ?]]="","",IF(AND(H45="Si",I45=""),"Ingresar fecha de pago",IF(AND(H45="Si",I45&lt;=G45),0,IF(AND(H45="Si",G45&lt;I45),I45-G45,IF(AND(H45="No",Tabla1[[#This Row],[FECHA DE VENCIMIENTO DÍA HÁBIL ]]&lt;$C$5),$C$5-G45,IF(Tabla1[[#This Row],[FECHA DE VENCIMIENTO DÍA HÁBIL ]]&gt;$C$5,"",""))))))</f>
        <v/>
      </c>
      <c r="K45" s="53" t="str">
        <f t="shared" ca="1" si="2"/>
        <v/>
      </c>
      <c r="W45">
        <v>39</v>
      </c>
      <c r="X45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5" s="43" t="str">
        <f ca="1">IF(Tabla1[[#This Row],[FECHA DE VENCIMIENTO DÍA HÁBIL ]]="","",IF(AND(G45&gt;TODAY(),H45="No"),RANK(X45,$X$7:$X$995,1)+COUNTIF(X$7:X45,X45)-1,""))</f>
        <v/>
      </c>
    </row>
    <row r="46" spans="2:25" customFormat="1" ht="15" x14ac:dyDescent="0.25">
      <c r="B46" s="17"/>
      <c r="C46" s="17"/>
      <c r="D46" s="17"/>
      <c r="E46" s="17"/>
      <c r="F46" s="18"/>
      <c r="G46" s="50" t="str">
        <f t="shared" si="0"/>
        <v/>
      </c>
      <c r="H46" s="13"/>
      <c r="I46" s="19"/>
      <c r="J46" s="52" t="str">
        <f>IF(Tabla1[[#This Row],[¿PAGÓ?]]="","",IF(AND(H46="Si",I46=""),"Ingresar fecha de pago",IF(AND(H46="Si",I46&lt;=G46),0,IF(AND(H46="Si",G46&lt;I46),I46-G46,IF(AND(H46="No",Tabla1[[#This Row],[FECHA DE VENCIMIENTO DÍA HÁBIL ]]&lt;$C$5),$C$5-G46,IF(Tabla1[[#This Row],[FECHA DE VENCIMIENTO DÍA HÁBIL ]]&gt;$C$5,"",""))))))</f>
        <v/>
      </c>
      <c r="K46" s="53" t="str">
        <f t="shared" ca="1" si="2"/>
        <v/>
      </c>
      <c r="W46">
        <v>40</v>
      </c>
      <c r="X46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6" s="43" t="str">
        <f ca="1">IF(Tabla1[[#This Row],[FECHA DE VENCIMIENTO DÍA HÁBIL ]]="","",IF(AND(G46&gt;TODAY(),H46="No"),RANK(X46,$X$7:$X$995,1)+COUNTIF(X$7:X46,X46)-1,""))</f>
        <v/>
      </c>
    </row>
    <row r="47" spans="2:25" customFormat="1" ht="15" x14ac:dyDescent="0.25">
      <c r="B47" s="17"/>
      <c r="C47" s="17"/>
      <c r="D47" s="17"/>
      <c r="E47" s="17"/>
      <c r="F47" s="18"/>
      <c r="G47" s="50" t="str">
        <f t="shared" si="0"/>
        <v/>
      </c>
      <c r="H47" s="13"/>
      <c r="I47" s="19"/>
      <c r="J47" s="52" t="str">
        <f>IF(Tabla1[[#This Row],[¿PAGÓ?]]="","",IF(AND(H47="Si",I47=""),"Ingresar fecha de pago",IF(AND(H47="Si",I47&lt;=G47),0,IF(AND(H47="Si",G47&lt;I47),I47-G47,IF(AND(H47="No",Tabla1[[#This Row],[FECHA DE VENCIMIENTO DÍA HÁBIL ]]&lt;$C$5),$C$5-G47,IF(Tabla1[[#This Row],[FECHA DE VENCIMIENTO DÍA HÁBIL ]]&gt;$C$5,"",""))))))</f>
        <v/>
      </c>
      <c r="K47" s="53" t="str">
        <f t="shared" ca="1" si="2"/>
        <v/>
      </c>
      <c r="W47">
        <v>41</v>
      </c>
      <c r="X47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7" s="43" t="str">
        <f ca="1">IF(Tabla1[[#This Row],[FECHA DE VENCIMIENTO DÍA HÁBIL ]]="","",IF(AND(G47&gt;TODAY(),H47="No"),RANK(X47,$X$7:$X$995,1)+COUNTIF(X$7:X47,X47)-1,""))</f>
        <v/>
      </c>
    </row>
    <row r="48" spans="2:25" customFormat="1" ht="15" x14ac:dyDescent="0.25">
      <c r="B48" s="17"/>
      <c r="C48" s="17"/>
      <c r="D48" s="17"/>
      <c r="E48" s="17"/>
      <c r="F48" s="18"/>
      <c r="G48" s="50" t="str">
        <f t="shared" si="0"/>
        <v/>
      </c>
      <c r="H48" s="13"/>
      <c r="I48" s="19"/>
      <c r="J48" s="52" t="str">
        <f>IF(Tabla1[[#This Row],[¿PAGÓ?]]="","",IF(AND(H48="Si",I48=""),"Ingresar fecha de pago",IF(AND(H48="Si",I48&lt;=G48),0,IF(AND(H48="Si",G48&lt;I48),I48-G48,IF(AND(H48="No",Tabla1[[#This Row],[FECHA DE VENCIMIENTO DÍA HÁBIL ]]&lt;$C$5),$C$5-G48,IF(Tabla1[[#This Row],[FECHA DE VENCIMIENTO DÍA HÁBIL ]]&gt;$C$5,"",""))))))</f>
        <v/>
      </c>
      <c r="K48" s="53" t="str">
        <f t="shared" ca="1" si="2"/>
        <v/>
      </c>
      <c r="W48">
        <v>42</v>
      </c>
      <c r="X48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8" s="43" t="str">
        <f ca="1">IF(Tabla1[[#This Row],[FECHA DE VENCIMIENTO DÍA HÁBIL ]]="","",IF(AND(G48&gt;TODAY(),H48="No"),RANK(X48,$X$7:$X$995,1)+COUNTIF(X$7:X48,X48)-1,""))</f>
        <v/>
      </c>
    </row>
    <row r="49" spans="2:25" customFormat="1" ht="15" x14ac:dyDescent="0.25">
      <c r="B49" s="17"/>
      <c r="C49" s="17"/>
      <c r="D49" s="17"/>
      <c r="E49" s="17"/>
      <c r="F49" s="18"/>
      <c r="G49" s="50" t="str">
        <f t="shared" si="0"/>
        <v/>
      </c>
      <c r="H49" s="13"/>
      <c r="I49" s="19"/>
      <c r="J49" s="52" t="str">
        <f>IF(Tabla1[[#This Row],[¿PAGÓ?]]="","",IF(AND(H49="Si",I49=""),"Ingresar fecha de pago",IF(AND(H49="Si",I49&lt;=G49),0,IF(AND(H49="Si",G49&lt;I49),I49-G49,IF(AND(H49="No",Tabla1[[#This Row],[FECHA DE VENCIMIENTO DÍA HÁBIL ]]&lt;$C$5),$C$5-G49,IF(Tabla1[[#This Row],[FECHA DE VENCIMIENTO DÍA HÁBIL ]]&gt;$C$5,"",""))))))</f>
        <v/>
      </c>
      <c r="K49" s="53" t="str">
        <f t="shared" ca="1" si="2"/>
        <v/>
      </c>
      <c r="W49">
        <v>43</v>
      </c>
      <c r="X49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49" s="43" t="str">
        <f ca="1">IF(Tabla1[[#This Row],[FECHA DE VENCIMIENTO DÍA HÁBIL ]]="","",IF(AND(G49&gt;TODAY(),H49="No"),RANK(X49,$X$7:$X$995,1)+COUNTIF(X$7:X49,X49)-1,""))</f>
        <v/>
      </c>
    </row>
    <row r="50" spans="2:25" customFormat="1" ht="15" x14ac:dyDescent="0.25">
      <c r="B50" s="17"/>
      <c r="C50" s="17"/>
      <c r="D50" s="17"/>
      <c r="E50" s="17"/>
      <c r="F50" s="18"/>
      <c r="G50" s="50" t="str">
        <f t="shared" si="0"/>
        <v/>
      </c>
      <c r="H50" s="13"/>
      <c r="I50" s="19"/>
      <c r="J50" s="52" t="str">
        <f>IF(Tabla1[[#This Row],[¿PAGÓ?]]="","",IF(AND(H50="Si",I50=""),"Ingresar fecha de pago",IF(AND(H50="Si",I50&lt;=G50),0,IF(AND(H50="Si",G50&lt;I50),I50-G50,IF(AND(H50="No",Tabla1[[#This Row],[FECHA DE VENCIMIENTO DÍA HÁBIL ]]&lt;$C$5),$C$5-G50,IF(Tabla1[[#This Row],[FECHA DE VENCIMIENTO DÍA HÁBIL ]]&gt;$C$5,"",""))))))</f>
        <v/>
      </c>
      <c r="K50" s="53" t="str">
        <f t="shared" ca="1" si="2"/>
        <v/>
      </c>
      <c r="W50">
        <v>44</v>
      </c>
      <c r="X50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0" s="43" t="str">
        <f ca="1">IF(Tabla1[[#This Row],[FECHA DE VENCIMIENTO DÍA HÁBIL ]]="","",IF(AND(G50&gt;TODAY(),H50="No"),RANK(X50,$X$7:$X$995,1)+COUNTIF(X$7:X50,X50)-1,""))</f>
        <v/>
      </c>
    </row>
    <row r="51" spans="2:25" customFormat="1" ht="15" x14ac:dyDescent="0.25">
      <c r="B51" s="17"/>
      <c r="C51" s="17"/>
      <c r="D51" s="17"/>
      <c r="E51" s="17"/>
      <c r="F51" s="18"/>
      <c r="G51" s="50" t="str">
        <f t="shared" si="0"/>
        <v/>
      </c>
      <c r="H51" s="13"/>
      <c r="I51" s="19"/>
      <c r="J51" s="52" t="str">
        <f>IF(Tabla1[[#This Row],[¿PAGÓ?]]="","",IF(AND(H51="Si",I51=""),"Ingresar fecha de pago",IF(AND(H51="Si",I51&lt;=G51),0,IF(AND(H51="Si",G51&lt;I51),I51-G51,IF(AND(H51="No",Tabla1[[#This Row],[FECHA DE VENCIMIENTO DÍA HÁBIL ]]&lt;$C$5),$C$5-G51,IF(Tabla1[[#This Row],[FECHA DE VENCIMIENTO DÍA HÁBIL ]]&gt;$C$5,"",""))))))</f>
        <v/>
      </c>
      <c r="K51" s="53" t="str">
        <f t="shared" ca="1" si="2"/>
        <v/>
      </c>
      <c r="W51">
        <v>45</v>
      </c>
      <c r="X51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1" s="43" t="str">
        <f ca="1">IF(Tabla1[[#This Row],[FECHA DE VENCIMIENTO DÍA HÁBIL ]]="","",IF(AND(G51&gt;TODAY(),H51="No"),RANK(X51,$X$7:$X$995,1)+COUNTIF(X$7:X51,X51)-1,""))</f>
        <v/>
      </c>
    </row>
    <row r="52" spans="2:25" customFormat="1" ht="15" x14ac:dyDescent="0.25">
      <c r="B52" s="17"/>
      <c r="C52" s="17"/>
      <c r="D52" s="17"/>
      <c r="E52" s="17"/>
      <c r="F52" s="18"/>
      <c r="G52" s="50" t="str">
        <f t="shared" si="0"/>
        <v/>
      </c>
      <c r="H52" s="13"/>
      <c r="I52" s="19"/>
      <c r="J52" s="52" t="str">
        <f>IF(Tabla1[[#This Row],[¿PAGÓ?]]="","",IF(AND(H52="Si",I52=""),"Ingresar fecha de pago",IF(AND(H52="Si",I52&lt;=G52),0,IF(AND(H52="Si",G52&lt;I52),I52-G52,IF(AND(H52="No",Tabla1[[#This Row],[FECHA DE VENCIMIENTO DÍA HÁBIL ]]&lt;$C$5),$C$5-G52,IF(Tabla1[[#This Row],[FECHA DE VENCIMIENTO DÍA HÁBIL ]]&gt;$C$5,"",""))))))</f>
        <v/>
      </c>
      <c r="K52" s="53" t="str">
        <f t="shared" ca="1" si="2"/>
        <v/>
      </c>
      <c r="W52">
        <v>46</v>
      </c>
      <c r="X52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2" s="43" t="str">
        <f ca="1">IF(Tabla1[[#This Row],[FECHA DE VENCIMIENTO DÍA HÁBIL ]]="","",IF(AND(G52&gt;TODAY(),H52="No"),RANK(X52,$X$7:$X$995,1)+COUNTIF(X$7:X52,X52)-1,""))</f>
        <v/>
      </c>
    </row>
    <row r="53" spans="2:25" customFormat="1" ht="15" x14ac:dyDescent="0.25">
      <c r="B53" s="17"/>
      <c r="C53" s="17"/>
      <c r="D53" s="17"/>
      <c r="E53" s="17"/>
      <c r="F53" s="18"/>
      <c r="G53" s="50" t="str">
        <f t="shared" si="0"/>
        <v/>
      </c>
      <c r="H53" s="13"/>
      <c r="I53" s="19"/>
      <c r="J53" s="52" t="str">
        <f>IF(Tabla1[[#This Row],[¿PAGÓ?]]="","",IF(AND(H53="Si",I53=""),"Ingresar fecha de pago",IF(AND(H53="Si",I53&lt;=G53),0,IF(AND(H53="Si",G53&lt;I53),I53-G53,IF(AND(H53="No",Tabla1[[#This Row],[FECHA DE VENCIMIENTO DÍA HÁBIL ]]&lt;$C$5),$C$5-G53,IF(Tabla1[[#This Row],[FECHA DE VENCIMIENTO DÍA HÁBIL ]]&gt;$C$5,"",""))))))</f>
        <v/>
      </c>
      <c r="K53" s="53" t="str">
        <f t="shared" ca="1" si="2"/>
        <v/>
      </c>
      <c r="W53">
        <v>47</v>
      </c>
      <c r="X53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3" s="43" t="str">
        <f ca="1">IF(Tabla1[[#This Row],[FECHA DE VENCIMIENTO DÍA HÁBIL ]]="","",IF(AND(G53&gt;TODAY(),H53="No"),RANK(X53,$X$7:$X$995,1)+COUNTIF(X$7:X53,X53)-1,""))</f>
        <v/>
      </c>
    </row>
    <row r="54" spans="2:25" customFormat="1" ht="15" x14ac:dyDescent="0.25">
      <c r="B54" s="17"/>
      <c r="C54" s="17"/>
      <c r="D54" s="17"/>
      <c r="E54" s="17"/>
      <c r="F54" s="18"/>
      <c r="G54" s="50" t="str">
        <f t="shared" si="0"/>
        <v/>
      </c>
      <c r="H54" s="13"/>
      <c r="I54" s="19"/>
      <c r="J54" s="52" t="str">
        <f>IF(Tabla1[[#This Row],[¿PAGÓ?]]="","",IF(AND(H54="Si",I54=""),"Ingresar fecha de pago",IF(AND(H54="Si",I54&lt;=G54),0,IF(AND(H54="Si",G54&lt;I54),I54-G54,IF(AND(H54="No",Tabla1[[#This Row],[FECHA DE VENCIMIENTO DÍA HÁBIL ]]&lt;$C$5),$C$5-G54,IF(Tabla1[[#This Row],[FECHA DE VENCIMIENTO DÍA HÁBIL ]]&gt;$C$5,"",""))))))</f>
        <v/>
      </c>
      <c r="K54" s="53" t="str">
        <f t="shared" ca="1" si="2"/>
        <v/>
      </c>
      <c r="W54">
        <v>48</v>
      </c>
      <c r="X54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4" s="43" t="str">
        <f ca="1">IF(Tabla1[[#This Row],[FECHA DE VENCIMIENTO DÍA HÁBIL ]]="","",IF(AND(G54&gt;TODAY(),H54="No"),RANK(X54,$X$7:$X$995,1)+COUNTIF(X$7:X54,X54)-1,""))</f>
        <v/>
      </c>
    </row>
    <row r="55" spans="2:25" customFormat="1" ht="15" x14ac:dyDescent="0.25">
      <c r="B55" s="17"/>
      <c r="C55" s="17"/>
      <c r="D55" s="17"/>
      <c r="E55" s="17"/>
      <c r="F55" s="18"/>
      <c r="G55" s="50" t="str">
        <f t="shared" si="0"/>
        <v/>
      </c>
      <c r="H55" s="13"/>
      <c r="I55" s="19"/>
      <c r="J55" s="52" t="str">
        <f>IF(Tabla1[[#This Row],[¿PAGÓ?]]="","",IF(AND(H55="Si",I55=""),"Ingresar fecha de pago",IF(AND(H55="Si",I55&lt;=G55),0,IF(AND(H55="Si",G55&lt;I55),I55-G55,IF(AND(H55="No",Tabla1[[#This Row],[FECHA DE VENCIMIENTO DÍA HÁBIL ]]&lt;$C$5),$C$5-G55,IF(Tabla1[[#This Row],[FECHA DE VENCIMIENTO DÍA HÁBIL ]]&gt;$C$5,"",""))))))</f>
        <v/>
      </c>
      <c r="K55" s="53" t="str">
        <f t="shared" ca="1" si="2"/>
        <v/>
      </c>
      <c r="W55">
        <v>49</v>
      </c>
      <c r="X55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5" s="43" t="str">
        <f ca="1">IF(Tabla1[[#This Row],[FECHA DE VENCIMIENTO DÍA HÁBIL ]]="","",IF(AND(G55&gt;TODAY(),H55="No"),RANK(X55,$X$7:$X$995,1)+COUNTIF(X$7:X55,X55)-1,""))</f>
        <v/>
      </c>
    </row>
    <row r="56" spans="2:25" customFormat="1" ht="15" x14ac:dyDescent="0.25">
      <c r="B56" s="17"/>
      <c r="C56" s="17"/>
      <c r="D56" s="17"/>
      <c r="E56" s="17"/>
      <c r="F56" s="18"/>
      <c r="G56" s="50" t="str">
        <f t="shared" si="0"/>
        <v/>
      </c>
      <c r="H56" s="13"/>
      <c r="I56" s="19"/>
      <c r="J56" s="52" t="str">
        <f>IF(Tabla1[[#This Row],[¿PAGÓ?]]="","",IF(AND(H56="Si",I56=""),"Ingresar fecha de pago",IF(AND(H56="Si",I56&lt;=G56),0,IF(AND(H56="Si",G56&lt;I56),I56-G56,IF(AND(H56="No",Tabla1[[#This Row],[FECHA DE VENCIMIENTO DÍA HÁBIL ]]&lt;$C$5),$C$5-G56,IF(Tabla1[[#This Row],[FECHA DE VENCIMIENTO DÍA HÁBIL ]]&gt;$C$5,"",""))))))</f>
        <v/>
      </c>
      <c r="K56" s="53" t="str">
        <f t="shared" ca="1" si="2"/>
        <v/>
      </c>
      <c r="W56">
        <v>50</v>
      </c>
      <c r="X56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6" s="43" t="str">
        <f ca="1">IF(Tabla1[[#This Row],[FECHA DE VENCIMIENTO DÍA HÁBIL ]]="","",IF(AND(G56&gt;TODAY(),H56="No"),RANK(X56,$X$7:$X$995,1)+COUNTIF(X$7:X56,X56)-1,""))</f>
        <v/>
      </c>
    </row>
    <row r="57" spans="2:25" customFormat="1" ht="15" x14ac:dyDescent="0.25">
      <c r="B57" s="17"/>
      <c r="C57" s="17"/>
      <c r="D57" s="17"/>
      <c r="E57" s="17"/>
      <c r="F57" s="18"/>
      <c r="G57" s="50" t="str">
        <f t="shared" si="0"/>
        <v/>
      </c>
      <c r="H57" s="13"/>
      <c r="I57" s="19"/>
      <c r="J57" s="52" t="str">
        <f>IF(Tabla1[[#This Row],[¿PAGÓ?]]="","",IF(AND(H57="Si",I57=""),"Ingresar fecha de pago",IF(AND(H57="Si",I57&lt;=G57),0,IF(AND(H57="Si",G57&lt;I57),I57-G57,IF(AND(H57="No",Tabla1[[#This Row],[FECHA DE VENCIMIENTO DÍA HÁBIL ]]&lt;$C$5),$C$5-G57,IF(Tabla1[[#This Row],[FECHA DE VENCIMIENTO DÍA HÁBIL ]]&gt;$C$5,"",""))))))</f>
        <v/>
      </c>
      <c r="K57" s="53" t="str">
        <f t="shared" ca="1" si="2"/>
        <v/>
      </c>
      <c r="W57">
        <v>51</v>
      </c>
      <c r="X57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7" s="43" t="str">
        <f ca="1">IF(Tabla1[[#This Row],[FECHA DE VENCIMIENTO DÍA HÁBIL ]]="","",IF(AND(G57&gt;TODAY(),H57="No"),RANK(X57,$X$7:$X$995,1)+COUNTIF(X$7:X57,X57)-1,""))</f>
        <v/>
      </c>
    </row>
    <row r="58" spans="2:25" customFormat="1" ht="15" x14ac:dyDescent="0.25">
      <c r="B58" s="23"/>
      <c r="C58" s="23"/>
      <c r="D58" s="23"/>
      <c r="E58" s="23"/>
      <c r="F58" s="24"/>
      <c r="G58" s="51" t="str">
        <f t="shared" si="0"/>
        <v/>
      </c>
      <c r="H58" s="13"/>
      <c r="I58" s="29"/>
      <c r="J58" s="54" t="str">
        <f>IF(Tabla1[[#This Row],[¿PAGÓ?]]="","",IF(AND(H58="Si",I58=""),"Ingresar fecha de pago",IF(AND(H58="Si",I58&lt;=G58),0,IF(AND(H58="Si",G58&lt;I58),I58-G58,IF(AND(H58="No",Tabla1[[#This Row],[FECHA DE VENCIMIENTO DÍA HÁBIL ]]&lt;$C$5),$C$5-G58,IF(Tabla1[[#This Row],[FECHA DE VENCIMIENTO DÍA HÁBIL ]]&gt;$C$5,"",""))))))</f>
        <v/>
      </c>
      <c r="K58" s="55" t="str">
        <f t="shared" ca="1" si="2"/>
        <v/>
      </c>
      <c r="W58">
        <v>52</v>
      </c>
      <c r="X58" s="42" t="str">
        <f>IF(Tabla1[[#This Row],[FECHA DE VENCIMIENTO DÍA HÁBIL ]]="","",IF(AND(Tabla1[[#This Row],[FECHA DE VENCIMIENTO DÍA HÁBIL ]]&gt;$C$5,Tabla1[[#This Row],[¿PAGÓ?]]="No"),Tabla1[[#This Row],[FECHA DE VENCIMIENTO DÍA HÁBIL ]],""))</f>
        <v/>
      </c>
      <c r="Y58" s="43" t="str">
        <f ca="1">IF(Tabla1[[#This Row],[FECHA DE VENCIMIENTO DÍA HÁBIL ]]="","",IF(AND(G58&gt;TODAY(),H58="No"),RANK(X58,$X$7:$X$995,1)+COUNTIF(X$7:X58,X58)-1,""))</f>
        <v/>
      </c>
    </row>
  </sheetData>
  <dataConsolidate/>
  <mergeCells count="1">
    <mergeCell ref="X5:Y5"/>
  </mergeCells>
  <conditionalFormatting sqref="J7:J58">
    <cfRule type="containsText" dxfId="36" priority="1" operator="containsText" text="VIGENTE">
      <formula>NOT(ISERROR(SEARCH("VIGENTE",J7)))</formula>
    </cfRule>
    <cfRule type="containsText" dxfId="35" priority="3" operator="containsText" text="Ingresar">
      <formula>NOT(ISERROR(SEARCH("Ingresar",J7)))</formula>
    </cfRule>
  </conditionalFormatting>
  <conditionalFormatting sqref="K7:K58">
    <cfRule type="containsText" dxfId="34" priority="2" operator="containsText" text="Seguimiento">
      <formula>NOT(ISERROR(SEARCH("Seguimiento",K7)))</formula>
    </cfRule>
  </conditionalFormatting>
  <dataValidations xWindow="542" yWindow="330" count="4">
    <dataValidation type="list" allowBlank="1" showInputMessage="1" showErrorMessage="1" sqref="H7:H58">
      <formula1>"Si,No"</formula1>
    </dataValidation>
    <dataValidation allowBlank="1" showInputMessage="1" showErrorMessage="1" prompt="Si el cliente abono la factura especifique la fecha_x000a_" sqref="I1:I5 I59:I1048576"/>
    <dataValidation allowBlank="1" showErrorMessage="1" prompt="El vencimiento no tiene en cuenta los feriados del año" sqref="G1:G1048576"/>
    <dataValidation allowBlank="1" showErrorMessage="1" prompt="Si el cliente abono la factura especifique la fecha_x000a_" sqref="I6:I58"/>
  </dataValidations>
  <pageMargins left="0.7" right="0.7" top="0.75" bottom="0.75" header="0.3" footer="0.3"/>
  <pageSetup paperSize="129" scale="85" orientation="landscape" r:id="rId1"/>
  <headerFooter>
    <oddHeader>&amp;CCredit Control&amp;R&amp;D</oddHeader>
    <oddFooter>&amp;L&amp;Z&amp;F</oddFooter>
  </headerFooter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showGridLines="0" workbookViewId="0">
      <selection activeCell="B4" sqref="B4:D12"/>
    </sheetView>
  </sheetViews>
  <sheetFormatPr baseColWidth="10" defaultColWidth="29.83203125" defaultRowHeight="15" x14ac:dyDescent="0.25"/>
  <cols>
    <col min="1" max="1" width="18.83203125" style="30" customWidth="1"/>
    <col min="2" max="2" width="29.83203125" style="30"/>
    <col min="3" max="3" width="34.5" style="30" customWidth="1"/>
    <col min="4" max="4" width="24.33203125" style="30" bestFit="1" customWidth="1"/>
    <col min="5" max="5" width="22.83203125" style="30" bestFit="1" customWidth="1"/>
    <col min="6" max="16384" width="29.83203125" style="30"/>
  </cols>
  <sheetData>
    <row r="1" spans="2:5" s="40" customFormat="1" ht="27.6" customHeight="1" x14ac:dyDescent="0.25"/>
    <row r="5" spans="2:5" x14ac:dyDescent="0.25">
      <c r="B5" s="47" t="s">
        <v>18</v>
      </c>
      <c r="C5" s="45" t="s">
        <v>35</v>
      </c>
    </row>
    <row r="7" spans="2:5" x14ac:dyDescent="0.25">
      <c r="B7" s="47" t="s">
        <v>12</v>
      </c>
      <c r="C7" s="47" t="s">
        <v>11</v>
      </c>
      <c r="D7" s="45" t="s">
        <v>20</v>
      </c>
      <c r="E7"/>
    </row>
    <row r="8" spans="2:5" x14ac:dyDescent="0.25">
      <c r="B8" s="45" t="s">
        <v>21</v>
      </c>
      <c r="C8" s="45" t="s">
        <v>6</v>
      </c>
      <c r="D8" s="48">
        <v>10000</v>
      </c>
      <c r="E8"/>
    </row>
    <row r="9" spans="2:5" x14ac:dyDescent="0.25">
      <c r="B9" s="45" t="s">
        <v>22</v>
      </c>
      <c r="C9" s="45" t="s">
        <v>7</v>
      </c>
      <c r="D9" s="48">
        <v>20503</v>
      </c>
      <c r="E9"/>
    </row>
    <row r="10" spans="2:5" x14ac:dyDescent="0.25">
      <c r="B10" s="45" t="s">
        <v>25</v>
      </c>
      <c r="C10" s="45" t="s">
        <v>0</v>
      </c>
      <c r="D10" s="48">
        <v>5498</v>
      </c>
      <c r="E10"/>
    </row>
    <row r="11" spans="2:5" x14ac:dyDescent="0.25">
      <c r="B11" s="45" t="s">
        <v>19</v>
      </c>
      <c r="C11" s="45"/>
      <c r="D11" s="48">
        <v>36001</v>
      </c>
      <c r="E11"/>
    </row>
    <row r="12" spans="2:5" x14ac:dyDescent="0.25">
      <c r="B12"/>
      <c r="C12"/>
      <c r="D12"/>
      <c r="E12"/>
    </row>
    <row r="13" spans="2:5" x14ac:dyDescent="0.25">
      <c r="B13"/>
      <c r="C13"/>
      <c r="D13"/>
      <c r="E13"/>
    </row>
    <row r="14" spans="2:5" x14ac:dyDescent="0.25">
      <c r="B14"/>
      <c r="C14"/>
      <c r="D14"/>
      <c r="E14"/>
    </row>
    <row r="15" spans="2:5" x14ac:dyDescent="0.25">
      <c r="B15"/>
      <c r="C15"/>
      <c r="D15"/>
      <c r="E15"/>
    </row>
    <row r="16" spans="2:5" x14ac:dyDescent="0.25">
      <c r="B16"/>
      <c r="C16"/>
      <c r="D16"/>
      <c r="E16"/>
    </row>
    <row r="17" spans="2:5" x14ac:dyDescent="0.25">
      <c r="B17"/>
      <c r="C17"/>
      <c r="D17"/>
      <c r="E17"/>
    </row>
    <row r="18" spans="2:5" x14ac:dyDescent="0.25">
      <c r="B18"/>
      <c r="C18"/>
      <c r="D18"/>
      <c r="E18"/>
    </row>
    <row r="19" spans="2:5" x14ac:dyDescent="0.25">
      <c r="B19"/>
      <c r="C19"/>
      <c r="D19"/>
      <c r="E19"/>
    </row>
    <row r="20" spans="2:5" x14ac:dyDescent="0.25">
      <c r="B20"/>
      <c r="C20"/>
      <c r="D20"/>
      <c r="E20"/>
    </row>
    <row r="21" spans="2:5" x14ac:dyDescent="0.25">
      <c r="B21"/>
      <c r="C21"/>
      <c r="D21"/>
      <c r="E21"/>
    </row>
    <row r="22" spans="2:5" x14ac:dyDescent="0.25">
      <c r="B22"/>
      <c r="C22"/>
      <c r="D22"/>
      <c r="E22"/>
    </row>
    <row r="23" spans="2:5" x14ac:dyDescent="0.25">
      <c r="B23"/>
      <c r="C23"/>
      <c r="D23"/>
      <c r="E23"/>
    </row>
    <row r="24" spans="2:5" x14ac:dyDescent="0.25">
      <c r="B24"/>
      <c r="C24"/>
      <c r="D24"/>
      <c r="E24"/>
    </row>
  </sheetData>
  <dataValidations count="2">
    <dataValidation allowBlank="1" showErrorMessage="1" prompt="El vencimiento no tiene en cuenta los feriados del año" sqref="G1"/>
    <dataValidation allowBlank="1" showInputMessage="1" showErrorMessage="1" prompt="Si el cliente abono la factura especifique la fecha_x000a_" sqref="I1"/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showGridLines="0" workbookViewId="0">
      <selection activeCell="D21" sqref="D21"/>
    </sheetView>
  </sheetViews>
  <sheetFormatPr baseColWidth="10" defaultColWidth="29.83203125" defaultRowHeight="15" x14ac:dyDescent="0.25"/>
  <cols>
    <col min="1" max="1" width="18.83203125" style="30" customWidth="1"/>
    <col min="2" max="2" width="29.83203125" style="30"/>
    <col min="3" max="3" width="34.5" style="30" bestFit="1" customWidth="1"/>
    <col min="4" max="4" width="24.33203125" style="30" bestFit="1" customWidth="1"/>
    <col min="5" max="5" width="22.83203125" style="30" bestFit="1" customWidth="1"/>
    <col min="6" max="16384" width="29.83203125" style="30"/>
  </cols>
  <sheetData>
    <row r="1" spans="2:5" s="40" customFormat="1" ht="27.6" customHeight="1" x14ac:dyDescent="0.25"/>
    <row r="4" spans="2:5" x14ac:dyDescent="0.25">
      <c r="B4" s="69" t="s">
        <v>40</v>
      </c>
      <c r="C4" s="69"/>
      <c r="D4" s="69"/>
      <c r="E4" s="69"/>
    </row>
    <row r="5" spans="2:5" ht="24.75" customHeight="1" x14ac:dyDescent="0.25">
      <c r="B5" s="10" t="s">
        <v>41</v>
      </c>
      <c r="C5" s="10" t="s">
        <v>38</v>
      </c>
      <c r="D5" s="10" t="s">
        <v>11</v>
      </c>
      <c r="E5" s="10" t="s">
        <v>39</v>
      </c>
    </row>
    <row r="6" spans="2:5" x14ac:dyDescent="0.25">
      <c r="B6" s="15" t="str">
        <f ca="1">IFERROR(INDEX(Tabla1[N° DE FACTURA],MATCH('Control de Facturas'!$W7,'Control de Facturas'!$Y$7:$Y$58,0),),"")</f>
        <v/>
      </c>
      <c r="C6" s="46" t="str">
        <f ca="1">IFERROR(VLOOKUP($B6,Tabla1[[N° DE FACTURA]:[FECHA DE VENCIMIENTO DÍA HÁBIL ]],5,0),"")</f>
        <v/>
      </c>
      <c r="D6" s="15" t="str">
        <f ca="1">IFERROR(INDEX(Tabla1[CLIENTE],MATCH('Facturas Próximas a vencer'!$B6,Tabla1[N° DE FACTURA],0),0),"")</f>
        <v/>
      </c>
      <c r="E6" s="14" t="str">
        <f ca="1">IFERROR(VLOOKUP($B6,Tabla1[[N° DE FACTURA]:[FECHA DE VENCIMIENTO DÍA HÁBIL ]],3,0),"")</f>
        <v/>
      </c>
    </row>
    <row r="7" spans="2:5" x14ac:dyDescent="0.25">
      <c r="B7" s="15" t="str">
        <f ca="1">IFERROR(INDEX(Tabla1[N° DE FACTURA],MATCH('Control de Facturas'!$W8,'Control de Facturas'!$Y$7:$Y$58,0),),"")</f>
        <v/>
      </c>
      <c r="C7" s="46" t="str">
        <f ca="1">IFERROR(VLOOKUP($B7,Tabla1[[N° DE FACTURA]:[FECHA DE VENCIMIENTO DÍA HÁBIL ]],5,0),"")</f>
        <v/>
      </c>
      <c r="D7" s="15" t="str">
        <f ca="1">IFERROR(INDEX(Tabla1[CLIENTE],MATCH('Facturas Próximas a vencer'!$B7,Tabla1[N° DE FACTURA],0),0),"")</f>
        <v/>
      </c>
      <c r="E7" s="14" t="str">
        <f ca="1">IFERROR(VLOOKUP($B7,Tabla1[[N° DE FACTURA]:[FECHA DE VENCIMIENTO DÍA HÁBIL ]],3,0),"")</f>
        <v/>
      </c>
    </row>
    <row r="8" spans="2:5" x14ac:dyDescent="0.25">
      <c r="B8" s="15" t="str">
        <f ca="1">IFERROR(INDEX(Tabla1[N° DE FACTURA],MATCH('Control de Facturas'!$W9,'Control de Facturas'!$Y$7:$Y$58,0),),"")</f>
        <v/>
      </c>
      <c r="C8" s="46" t="str">
        <f ca="1">IFERROR(VLOOKUP($B8,Tabla1[[N° DE FACTURA]:[FECHA DE VENCIMIENTO DÍA HÁBIL ]],5,0),"")</f>
        <v/>
      </c>
      <c r="D8" s="15" t="str">
        <f ca="1">IFERROR(INDEX(Tabla1[CLIENTE],MATCH('Facturas Próximas a vencer'!$B8,Tabla1[N° DE FACTURA],0),0),"")</f>
        <v/>
      </c>
      <c r="E8" s="14" t="str">
        <f ca="1">IFERROR(VLOOKUP($B8,Tabla1[[N° DE FACTURA]:[FECHA DE VENCIMIENTO DÍA HÁBIL ]],3,0),"")</f>
        <v/>
      </c>
    </row>
    <row r="9" spans="2:5" x14ac:dyDescent="0.25">
      <c r="B9" s="15" t="str">
        <f ca="1">IFERROR(INDEX(Tabla1[N° DE FACTURA],MATCH('Control de Facturas'!$W10,'Control de Facturas'!$Y$7:$Y$58,0),),"")</f>
        <v/>
      </c>
      <c r="C9" s="46" t="str">
        <f ca="1">IFERROR(VLOOKUP($B9,Tabla1[[N° DE FACTURA]:[FECHA DE VENCIMIENTO DÍA HÁBIL ]],5,0),"")</f>
        <v/>
      </c>
      <c r="D9" s="15" t="str">
        <f ca="1">IFERROR(INDEX(Tabla1[CLIENTE],MATCH('Facturas Próximas a vencer'!$B9,Tabla1[N° DE FACTURA],0),0),"")</f>
        <v/>
      </c>
      <c r="E9" s="14" t="str">
        <f ca="1">IFERROR(VLOOKUP($B9,Tabla1[[N° DE FACTURA]:[FECHA DE VENCIMIENTO DÍA HÁBIL ]],3,0),"")</f>
        <v/>
      </c>
    </row>
    <row r="10" spans="2:5" x14ac:dyDescent="0.25">
      <c r="B10" s="15" t="str">
        <f ca="1">IFERROR(INDEX(Tabla1[N° DE FACTURA],MATCH('Control de Facturas'!$W11,'Control de Facturas'!$Y$7:$Y$58,0),),"")</f>
        <v/>
      </c>
      <c r="C10" s="46" t="str">
        <f ca="1">IFERROR(VLOOKUP($B10,Tabla1[[N° DE FACTURA]:[FECHA DE VENCIMIENTO DÍA HÁBIL ]],5,0),"")</f>
        <v/>
      </c>
      <c r="D10" s="15" t="str">
        <f ca="1">IFERROR(INDEX(Tabla1[CLIENTE],MATCH('Facturas Próximas a vencer'!$B10,Tabla1[N° DE FACTURA],0),0),"")</f>
        <v/>
      </c>
      <c r="E10" s="14" t="str">
        <f ca="1">IFERROR(VLOOKUP($B10,Tabla1[[N° DE FACTURA]:[FECHA DE VENCIMIENTO DÍA HÁBIL ]],3,0),"")</f>
        <v/>
      </c>
    </row>
    <row r="11" spans="2:5" x14ac:dyDescent="0.25">
      <c r="B11" s="15" t="str">
        <f ca="1">IFERROR(INDEX(Tabla1[N° DE FACTURA],MATCH('Control de Facturas'!$W12,'Control de Facturas'!$Y$7:$Y$58,0),),"")</f>
        <v/>
      </c>
      <c r="C11" s="46" t="str">
        <f ca="1">IFERROR(VLOOKUP($B11,Tabla1[[N° DE FACTURA]:[FECHA DE VENCIMIENTO DÍA HÁBIL ]],5,0),"")</f>
        <v/>
      </c>
      <c r="D11" s="15" t="str">
        <f ca="1">IFERROR(INDEX(Tabla1[CLIENTE],MATCH('Facturas Próximas a vencer'!$B11,Tabla1[N° DE FACTURA],0),0),"")</f>
        <v/>
      </c>
      <c r="E11" s="14" t="str">
        <f ca="1">IFERROR(VLOOKUP($B11,Tabla1[[N° DE FACTURA]:[FECHA DE VENCIMIENTO DÍA HÁBIL ]],3,0),"")</f>
        <v/>
      </c>
    </row>
    <row r="12" spans="2:5" x14ac:dyDescent="0.25">
      <c r="B12" s="15" t="str">
        <f ca="1">IFERROR(INDEX(Tabla1[N° DE FACTURA],MATCH('Control de Facturas'!$W13,'Control de Facturas'!$Y$7:$Y$58,0),),"")</f>
        <v/>
      </c>
      <c r="C12" s="46" t="str">
        <f ca="1">IFERROR(VLOOKUP($B12,Tabla1[[N° DE FACTURA]:[FECHA DE VENCIMIENTO DÍA HÁBIL ]],5,0),"")</f>
        <v/>
      </c>
      <c r="D12" s="15" t="str">
        <f ca="1">IFERROR(INDEX(Tabla1[CLIENTE],MATCH('Facturas Próximas a vencer'!$B12,Tabla1[N° DE FACTURA],0),0),"")</f>
        <v/>
      </c>
      <c r="E12" s="14" t="str">
        <f ca="1">IFERROR(VLOOKUP($B12,Tabla1[[N° DE FACTURA]:[FECHA DE VENCIMIENTO DÍA HÁBIL ]],3,0),"")</f>
        <v/>
      </c>
    </row>
    <row r="13" spans="2:5" x14ac:dyDescent="0.25">
      <c r="B13" s="15" t="str">
        <f ca="1">IFERROR(INDEX(Tabla1[N° DE FACTURA],MATCH('Control de Facturas'!$W14,'Control de Facturas'!$Y$7:$Y$58,0),),"")</f>
        <v/>
      </c>
      <c r="C13" s="46" t="str">
        <f ca="1">IFERROR(VLOOKUP($B13,Tabla1[[N° DE FACTURA]:[FECHA DE VENCIMIENTO DÍA HÁBIL ]],5,0),"")</f>
        <v/>
      </c>
      <c r="D13" s="15" t="str">
        <f ca="1">IFERROR(INDEX(Tabla1[CLIENTE],MATCH('Facturas Próximas a vencer'!$B13,Tabla1[N° DE FACTURA],0),0),"")</f>
        <v/>
      </c>
      <c r="E13" s="14" t="str">
        <f ca="1">IFERROR(VLOOKUP($B13,Tabla1[[N° DE FACTURA]:[FECHA DE VENCIMIENTO DÍA HÁBIL ]],3,0),"")</f>
        <v/>
      </c>
    </row>
    <row r="14" spans="2:5" x14ac:dyDescent="0.25">
      <c r="B14" s="15" t="str">
        <f ca="1">IFERROR(INDEX(Tabla1[N° DE FACTURA],MATCH('Control de Facturas'!$W15,'Control de Facturas'!$Y$7:$Y$58,0),),"")</f>
        <v/>
      </c>
      <c r="C14" s="46" t="str">
        <f ca="1">IFERROR(VLOOKUP($B14,Tabla1[[N° DE FACTURA]:[FECHA DE VENCIMIENTO DÍA HÁBIL ]],5,0),"")</f>
        <v/>
      </c>
      <c r="D14" s="15" t="str">
        <f ca="1">IFERROR(INDEX(Tabla1[CLIENTE],MATCH('Facturas Próximas a vencer'!$B14,Tabla1[N° DE FACTURA],0),0),"")</f>
        <v/>
      </c>
      <c r="E14" s="14" t="str">
        <f ca="1">IFERROR(VLOOKUP($B14,Tabla1[[N° DE FACTURA]:[FECHA DE VENCIMIENTO DÍA HÁBIL ]],3,0),"")</f>
        <v/>
      </c>
    </row>
    <row r="15" spans="2:5" x14ac:dyDescent="0.25">
      <c r="B15" s="15" t="str">
        <f ca="1">IFERROR(INDEX(Tabla1[N° DE FACTURA],MATCH('Control de Facturas'!$W16,'Control de Facturas'!$Y$7:$Y$58,0),),"")</f>
        <v/>
      </c>
      <c r="C15" s="46" t="str">
        <f ca="1">IFERROR(VLOOKUP($B15,Tabla1[[N° DE FACTURA]:[FECHA DE VENCIMIENTO DÍA HÁBIL ]],5,0),"")</f>
        <v/>
      </c>
      <c r="D15" s="15" t="str">
        <f ca="1">IFERROR(INDEX(Tabla1[CLIENTE],MATCH('Facturas Próximas a vencer'!$B15,Tabla1[N° DE FACTURA],0),0),"")</f>
        <v/>
      </c>
      <c r="E15" s="14" t="str">
        <f ca="1">IFERROR(VLOOKUP($B15,Tabla1[[N° DE FACTURA]:[FECHA DE VENCIMIENTO DÍA HÁBIL ]],3,0),"")</f>
        <v/>
      </c>
    </row>
    <row r="16" spans="2:5" x14ac:dyDescent="0.25">
      <c r="B16" s="15" t="str">
        <f ca="1">IFERROR(INDEX(Tabla1[N° DE FACTURA],MATCH('Control de Facturas'!$W17,'Control de Facturas'!$Y$7:$Y$58,0),),"")</f>
        <v/>
      </c>
      <c r="C16" s="46" t="str">
        <f ca="1">IFERROR(VLOOKUP($B16,Tabla1[[N° DE FACTURA]:[FECHA DE VENCIMIENTO DÍA HÁBIL ]],5,0),"")</f>
        <v/>
      </c>
      <c r="D16" s="15" t="str">
        <f ca="1">IFERROR(INDEX(Tabla1[CLIENTE],MATCH('Facturas Próximas a vencer'!$B16,Tabla1[N° DE FACTURA],0),0),"")</f>
        <v/>
      </c>
      <c r="E16" s="14" t="str">
        <f ca="1">IFERROR(VLOOKUP($B16,Tabla1[[N° DE FACTURA]:[FECHA DE VENCIMIENTO DÍA HÁBIL ]],3,0),"")</f>
        <v/>
      </c>
    </row>
    <row r="17" spans="2:5" x14ac:dyDescent="0.25">
      <c r="B17" s="15" t="str">
        <f ca="1">IFERROR(INDEX(Tabla1[N° DE FACTURA],MATCH('Control de Facturas'!$W18,'Control de Facturas'!$Y$7:$Y$58,0),),"")</f>
        <v/>
      </c>
      <c r="C17" s="46" t="str">
        <f ca="1">IFERROR(VLOOKUP($B17,Tabla1[[N° DE FACTURA]:[FECHA DE VENCIMIENTO DÍA HÁBIL ]],5,0),"")</f>
        <v/>
      </c>
      <c r="D17" s="15" t="str">
        <f ca="1">IFERROR(INDEX(Tabla1[CLIENTE],MATCH('Facturas Próximas a vencer'!$B17,Tabla1[N° DE FACTURA],0),0),"")</f>
        <v/>
      </c>
      <c r="E17" s="14" t="str">
        <f ca="1">IFERROR(VLOOKUP($B17,Tabla1[[N° DE FACTURA]:[FECHA DE VENCIMIENTO DÍA HÁBIL ]],3,0),"")</f>
        <v/>
      </c>
    </row>
    <row r="18" spans="2:5" x14ac:dyDescent="0.25">
      <c r="B18" s="15" t="str">
        <f ca="1">IFERROR(INDEX(Tabla1[N° DE FACTURA],MATCH('Control de Facturas'!$W19,'Control de Facturas'!$Y$7:$Y$58,0),),"")</f>
        <v/>
      </c>
      <c r="C18" s="46" t="str">
        <f ca="1">IFERROR(VLOOKUP($B18,Tabla1[[N° DE FACTURA]:[FECHA DE VENCIMIENTO DÍA HÁBIL ]],5,0),"")</f>
        <v/>
      </c>
      <c r="D18" s="15" t="str">
        <f ca="1">IFERROR(INDEX(Tabla1[CLIENTE],MATCH('Facturas Próximas a vencer'!$B18,Tabla1[N° DE FACTURA],0),0),"")</f>
        <v/>
      </c>
      <c r="E18" s="14" t="str">
        <f ca="1">IFERROR(VLOOKUP($B18,Tabla1[[N° DE FACTURA]:[FECHA DE VENCIMIENTO DÍA HÁBIL ]],3,0),"")</f>
        <v/>
      </c>
    </row>
    <row r="19" spans="2:5" x14ac:dyDescent="0.25">
      <c r="B19" s="15" t="str">
        <f ca="1">IFERROR(INDEX(Tabla1[N° DE FACTURA],MATCH('Control de Facturas'!$W20,'Control de Facturas'!$Y$7:$Y$58,0),),"")</f>
        <v/>
      </c>
      <c r="C19" s="46" t="str">
        <f ca="1">IFERROR(VLOOKUP($B19,Tabla1[[N° DE FACTURA]:[FECHA DE VENCIMIENTO DÍA HÁBIL ]],5,0),"")</f>
        <v/>
      </c>
      <c r="D19" s="15" t="str">
        <f ca="1">IFERROR(INDEX(Tabla1[CLIENTE],MATCH('Facturas Próximas a vencer'!$B19,Tabla1[N° DE FACTURA],0),0),"")</f>
        <v/>
      </c>
      <c r="E19" s="14" t="str">
        <f ca="1">IFERROR(VLOOKUP($B19,Tabla1[[N° DE FACTURA]:[FECHA DE VENCIMIENTO DÍA HÁBIL ]],3,0),"")</f>
        <v/>
      </c>
    </row>
    <row r="20" spans="2:5" x14ac:dyDescent="0.25">
      <c r="B20" s="15" t="str">
        <f ca="1">IFERROR(INDEX(Tabla1[N° DE FACTURA],MATCH('Control de Facturas'!$W21,'Control de Facturas'!$Y$7:$Y$58,0),),"")</f>
        <v/>
      </c>
      <c r="C20" s="46" t="str">
        <f ca="1">IFERROR(VLOOKUP($B20,Tabla1[[N° DE FACTURA]:[FECHA DE VENCIMIENTO DÍA HÁBIL ]],5,0),"")</f>
        <v/>
      </c>
      <c r="D20" s="15" t="str">
        <f ca="1">IFERROR(INDEX(Tabla1[CLIENTE],MATCH('Facturas Próximas a vencer'!$B20,Tabla1[N° DE FACTURA],0),0),"")</f>
        <v/>
      </c>
      <c r="E20" s="14" t="str">
        <f ca="1">IFERROR(VLOOKUP($B20,Tabla1[[N° DE FACTURA]:[FECHA DE VENCIMIENTO DÍA HÁBIL ]],3,0),"")</f>
        <v/>
      </c>
    </row>
    <row r="21" spans="2:5" x14ac:dyDescent="0.25">
      <c r="B21"/>
      <c r="C21"/>
      <c r="D21"/>
      <c r="E21"/>
    </row>
    <row r="22" spans="2:5" x14ac:dyDescent="0.25">
      <c r="B22"/>
      <c r="C22"/>
      <c r="D22"/>
      <c r="E22"/>
    </row>
    <row r="23" spans="2:5" x14ac:dyDescent="0.25">
      <c r="B23"/>
      <c r="C23"/>
      <c r="D23"/>
      <c r="E23"/>
    </row>
    <row r="24" spans="2:5" x14ac:dyDescent="0.25">
      <c r="B24"/>
      <c r="C24"/>
      <c r="D24"/>
      <c r="E24"/>
    </row>
  </sheetData>
  <mergeCells count="1">
    <mergeCell ref="B4:E4"/>
  </mergeCells>
  <dataValidations disablePrompts="1" count="2">
    <dataValidation allowBlank="1" showInputMessage="1" showErrorMessage="1" prompt="Si el cliente abono la factura especifique la fecha_x000a_" sqref="I1"/>
    <dataValidation allowBlank="1" showErrorMessage="1" prompt="El vencimiento no tiene en cuenta los feriados del año" sqref="G1"/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8"/>
  <sheetViews>
    <sheetView showGridLines="0" workbookViewId="0">
      <selection activeCell="B6" sqref="B6:C6"/>
    </sheetView>
  </sheetViews>
  <sheetFormatPr baseColWidth="10" defaultRowHeight="12" x14ac:dyDescent="0.2"/>
  <sheetData>
    <row r="1" spans="2:3" s="40" customFormat="1" ht="27.6" customHeight="1" x14ac:dyDescent="0.25"/>
    <row r="4" spans="2:3" ht="15.75" x14ac:dyDescent="0.2">
      <c r="B4" s="72" t="s">
        <v>4</v>
      </c>
      <c r="C4" s="72"/>
    </row>
    <row r="5" spans="2:3" ht="3" customHeight="1" x14ac:dyDescent="0.25">
      <c r="B5" s="31"/>
      <c r="C5" s="31"/>
    </row>
    <row r="6" spans="2:3" ht="15.75" x14ac:dyDescent="0.25">
      <c r="B6" s="70"/>
      <c r="C6" s="71"/>
    </row>
    <row r="7" spans="2:3" ht="15.75" x14ac:dyDescent="0.25">
      <c r="B7" s="70"/>
      <c r="C7" s="71"/>
    </row>
    <row r="8" spans="2:3" ht="15.75" x14ac:dyDescent="0.25">
      <c r="B8" s="70"/>
      <c r="C8" s="71"/>
    </row>
    <row r="9" spans="2:3" ht="15.75" x14ac:dyDescent="0.25">
      <c r="B9" s="70"/>
      <c r="C9" s="71"/>
    </row>
    <row r="10" spans="2:3" ht="15.75" x14ac:dyDescent="0.25">
      <c r="B10" s="70"/>
      <c r="C10" s="71"/>
    </row>
    <row r="11" spans="2:3" ht="15.75" x14ac:dyDescent="0.25">
      <c r="B11" s="70"/>
      <c r="C11" s="71"/>
    </row>
    <row r="12" spans="2:3" ht="15.75" x14ac:dyDescent="0.25">
      <c r="B12" s="70"/>
      <c r="C12" s="71"/>
    </row>
    <row r="13" spans="2:3" ht="15.75" x14ac:dyDescent="0.25">
      <c r="B13" s="70"/>
      <c r="C13" s="71"/>
    </row>
    <row r="14" spans="2:3" ht="15.75" x14ac:dyDescent="0.25">
      <c r="B14" s="70"/>
      <c r="C14" s="71"/>
    </row>
    <row r="15" spans="2:3" ht="15.75" x14ac:dyDescent="0.25">
      <c r="B15" s="70"/>
      <c r="C15" s="71"/>
    </row>
    <row r="16" spans="2:3" ht="15.75" x14ac:dyDescent="0.25">
      <c r="B16" s="70"/>
      <c r="C16" s="71"/>
    </row>
    <row r="17" spans="2:3" ht="15.75" x14ac:dyDescent="0.25">
      <c r="B17" s="70"/>
      <c r="C17" s="71"/>
    </row>
    <row r="18" spans="2:3" ht="15.75" x14ac:dyDescent="0.25">
      <c r="B18" s="70"/>
      <c r="C18" s="71"/>
    </row>
    <row r="19" spans="2:3" ht="15.75" x14ac:dyDescent="0.25">
      <c r="B19" s="70"/>
      <c r="C19" s="71"/>
    </row>
    <row r="20" spans="2:3" ht="15.75" x14ac:dyDescent="0.25">
      <c r="B20" s="70"/>
      <c r="C20" s="71"/>
    </row>
    <row r="21" spans="2:3" ht="15.75" x14ac:dyDescent="0.25">
      <c r="B21" s="70"/>
      <c r="C21" s="71"/>
    </row>
    <row r="22" spans="2:3" ht="15.75" x14ac:dyDescent="0.25">
      <c r="B22" s="70"/>
      <c r="C22" s="71"/>
    </row>
    <row r="23" spans="2:3" ht="15.75" x14ac:dyDescent="0.25">
      <c r="B23" s="70"/>
      <c r="C23" s="71"/>
    </row>
    <row r="24" spans="2:3" ht="15.75" x14ac:dyDescent="0.25">
      <c r="B24" s="70"/>
      <c r="C24" s="71"/>
    </row>
    <row r="25" spans="2:3" ht="15.75" x14ac:dyDescent="0.25">
      <c r="B25" s="70"/>
      <c r="C25" s="71"/>
    </row>
    <row r="26" spans="2:3" ht="15.75" x14ac:dyDescent="0.25">
      <c r="B26" s="70"/>
      <c r="C26" s="71"/>
    </row>
    <row r="27" spans="2:3" ht="15.75" x14ac:dyDescent="0.25">
      <c r="B27" s="70"/>
      <c r="C27" s="71"/>
    </row>
    <row r="28" spans="2:3" ht="15.75" x14ac:dyDescent="0.25">
      <c r="B28" s="70"/>
      <c r="C28" s="71"/>
    </row>
  </sheetData>
  <mergeCells count="24">
    <mergeCell ref="B16:C16"/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28:C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</mergeCells>
  <dataValidations count="2">
    <dataValidation allowBlank="1" showInputMessage="1" showErrorMessage="1" prompt="Si el cliente abono la factura especifique la fecha_x000a_" sqref="I1"/>
    <dataValidation allowBlank="1" showErrorMessage="1" prompt="El vencimiento no tiene en cuenta los feriados del año" sqref="G1"/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I13" sqref="I13"/>
    </sheetView>
  </sheetViews>
  <sheetFormatPr baseColWidth="10" defaultColWidth="12.6640625" defaultRowHeight="15" x14ac:dyDescent="0.25"/>
  <cols>
    <col min="1" max="1" width="8.83203125" style="66" customWidth="1"/>
    <col min="2" max="2" width="5.5" style="66" customWidth="1"/>
    <col min="3" max="3" width="17" style="66" customWidth="1"/>
    <col min="4" max="4" width="15.33203125" style="66" customWidth="1"/>
    <col min="5" max="5" width="12.6640625" style="66"/>
    <col min="6" max="6" width="28.6640625" style="66" customWidth="1"/>
    <col min="7" max="8" width="18.1640625" style="66" customWidth="1"/>
    <col min="9" max="16384" width="12.6640625" style="66"/>
  </cols>
  <sheetData>
    <row r="1" s="65" customFormat="1" ht="27.6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Instrucciones</vt:lpstr>
      <vt:lpstr>Control de Facturas</vt:lpstr>
      <vt:lpstr>Clientes con Deudas</vt:lpstr>
      <vt:lpstr>Facturas Próximas a vencer</vt:lpstr>
      <vt:lpstr>Feriados</vt:lpstr>
      <vt:lpstr>Ayuda</vt:lpstr>
      <vt:lpstr>Feriados</vt:lpstr>
      <vt:lpstr>'Control de Facturas'!Títulos_a_imprimir</vt:lpstr>
    </vt:vector>
  </TitlesOfParts>
  <Company>Tullius Taylor Sartain &amp; Sartain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cp:lastPrinted>2011-06-01T03:57:16Z</cp:lastPrinted>
  <dcterms:created xsi:type="dcterms:W3CDTF">2011-06-01T03:09:31Z</dcterms:created>
  <dcterms:modified xsi:type="dcterms:W3CDTF">2024-01-16T22:27:20Z</dcterms:modified>
</cp:coreProperties>
</file>